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xh02b\Documents\1 Most Used Files\Siburt Institute\Marketing, Website, and Facebook\Web Revision 2018\Resources\Ministers Salary Survey\"/>
    </mc:Choice>
  </mc:AlternateContent>
  <bookViews>
    <workbookView xWindow="0" yWindow="0" windowWidth="19140" windowHeight="6930"/>
  </bookViews>
  <sheets>
    <sheet name="Intro" sheetId="6" r:id="rId1"/>
    <sheet name="Overall Demographics and Stats" sheetId="1" r:id="rId2"/>
    <sheet name="Compensation by Position" sheetId="2" r:id="rId3"/>
    <sheet name="Allowances by Position" sheetId="3" r:id="rId4"/>
    <sheet name="Benefits by Position" sheetId="4" r:id="rId5"/>
    <sheet name="Comp. by Wkly Contribution" sheetId="5" r:id="rId6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2" i="4" l="1"/>
  <c r="D25" i="1"/>
  <c r="C7" i="1"/>
  <c r="C13" i="1"/>
  <c r="C175" i="1"/>
  <c r="C134" i="1"/>
  <c r="D63" i="1"/>
  <c r="C63" i="1"/>
  <c r="D115" i="1"/>
  <c r="C115" i="1"/>
  <c r="D103" i="1"/>
  <c r="C102" i="1"/>
  <c r="C101" i="1"/>
  <c r="C100" i="1"/>
  <c r="C99" i="1"/>
  <c r="C98" i="1"/>
  <c r="C97" i="1"/>
  <c r="C96" i="1"/>
  <c r="D90" i="1"/>
  <c r="C89" i="1"/>
  <c r="C88" i="1"/>
  <c r="C87" i="1"/>
  <c r="C86" i="1"/>
  <c r="C85" i="1"/>
  <c r="C84" i="1"/>
  <c r="C83" i="1"/>
  <c r="C82" i="1"/>
  <c r="D78" i="1"/>
  <c r="C77" i="1"/>
  <c r="C76" i="1"/>
  <c r="C75" i="1"/>
  <c r="C74" i="1"/>
  <c r="C73" i="1"/>
  <c r="C72" i="1"/>
  <c r="C71" i="1"/>
  <c r="C70" i="1"/>
  <c r="C69" i="1"/>
  <c r="C68" i="1"/>
  <c r="C67" i="1"/>
  <c r="D51" i="1"/>
  <c r="C51" i="1"/>
  <c r="C9" i="1"/>
  <c r="C10" i="1"/>
  <c r="C11" i="1"/>
  <c r="C12" i="1"/>
  <c r="C15" i="1"/>
  <c r="C16" i="1"/>
  <c r="C17" i="1"/>
  <c r="C18" i="1"/>
  <c r="C19" i="1"/>
  <c r="C20" i="1"/>
  <c r="C22" i="1"/>
  <c r="C23" i="1"/>
  <c r="C24" i="1"/>
  <c r="C25" i="1"/>
  <c r="C103" i="1"/>
  <c r="C78" i="1"/>
  <c r="C90" i="1"/>
</calcChain>
</file>

<file path=xl/sharedStrings.xml><?xml version="1.0" encoding="utf-8"?>
<sst xmlns="http://schemas.openxmlformats.org/spreadsheetml/2006/main" count="433" uniqueCount="226">
  <si>
    <t>Primary Ministry Position</t>
  </si>
  <si>
    <t>Response Percent</t>
  </si>
  <si>
    <t>Response Count</t>
  </si>
  <si>
    <t>Associate</t>
  </si>
  <si>
    <t>Campus</t>
  </si>
  <si>
    <t>Children's</t>
  </si>
  <si>
    <t>Church planting</t>
  </si>
  <si>
    <t>Family</t>
  </si>
  <si>
    <t>Involvement</t>
  </si>
  <si>
    <t>Lead Minister</t>
  </si>
  <si>
    <t>Preaching</t>
  </si>
  <si>
    <t>Missions</t>
  </si>
  <si>
    <t>Worship</t>
  </si>
  <si>
    <t>Youth</t>
  </si>
  <si>
    <t>Other</t>
  </si>
  <si>
    <t>Total</t>
  </si>
  <si>
    <t>Outreach/ Evangelism</t>
  </si>
  <si>
    <t>Age</t>
  </si>
  <si>
    <t>Under 26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</si>
  <si>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</si>
  <si>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</si>
  <si>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</si>
  <si>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</si>
  <si>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</si>
  <si>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</si>
  <si>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</si>
  <si>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</si>
  <si>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Above 65</t>
  </si>
  <si>
    <t>Gender</t>
  </si>
  <si>
    <t>Female</t>
  </si>
  <si>
    <t>Male</t>
  </si>
  <si>
    <t>Marital Status</t>
  </si>
  <si>
    <t>Married</t>
  </si>
  <si>
    <t>Not married</t>
  </si>
  <si>
    <t>Total years in ministry</t>
  </si>
  <si>
    <t>Less than 1 year</t>
  </si>
  <si>
    <t>1-5</t>
  </si>
  <si>
    <t>6-10</t>
  </si>
  <si>
    <t>11-15</t>
  </si>
  <si>
    <t>16-20</t>
  </si>
  <si>
    <t>21-25</t>
  </si>
  <si>
    <t>46 or more</t>
  </si>
  <si>
    <t xml:space="preserve">Total  </t>
  </si>
  <si>
    <t>Total years in current position</t>
  </si>
  <si>
    <t>Over 30 years</t>
  </si>
  <si>
    <t>7 or more</t>
  </si>
  <si>
    <t>Part time ministers on church staff</t>
  </si>
  <si>
    <t>Education</t>
  </si>
  <si>
    <t>High School/ GED</t>
  </si>
  <si>
    <t>Some preaching school</t>
  </si>
  <si>
    <t>Bachelor's degree</t>
  </si>
  <si>
    <t>Master of Divinity</t>
  </si>
  <si>
    <t>Other Master's degree</t>
  </si>
  <si>
    <t>Doctor of Divinity/Ministry</t>
  </si>
  <si>
    <t>Other Doctoral degree</t>
  </si>
  <si>
    <t>Allowances Received</t>
  </si>
  <si>
    <t>Books, CDs, DVDs and other media</t>
  </si>
  <si>
    <t>Continuing education and seminars</t>
  </si>
  <si>
    <t>Conventions and lectureships</t>
  </si>
  <si>
    <t>Housing</t>
  </si>
  <si>
    <t>Meals and entertainment</t>
  </si>
  <si>
    <t>Personal vehicle</t>
  </si>
  <si>
    <t>Subscriptions</t>
  </si>
  <si>
    <t>Travel and transportation (excluding personal vehichle)</t>
  </si>
  <si>
    <t>No allowances received</t>
  </si>
  <si>
    <t>Parsonage (living accommodations)</t>
  </si>
  <si>
    <t>Yes</t>
  </si>
  <si>
    <t>No</t>
  </si>
  <si>
    <t>Health</t>
  </si>
  <si>
    <t>Dental</t>
  </si>
  <si>
    <t>Vision</t>
  </si>
  <si>
    <t>Life</t>
  </si>
  <si>
    <t>Disability</t>
  </si>
  <si>
    <t>Retirement</t>
  </si>
  <si>
    <t>No benefits</t>
  </si>
  <si>
    <t>Benefits  (in dollars)</t>
  </si>
  <si>
    <t>1,000-5,000</t>
  </si>
  <si>
    <t>6,000-10,000</t>
  </si>
  <si>
    <t>11,000-15,000</t>
  </si>
  <si>
    <t>16,000 or more</t>
  </si>
  <si>
    <t>Health Insurance Plan (coverage and payment terms)</t>
  </si>
  <si>
    <t>Plan covers Self, spouse and dependents; church pays the total premium</t>
  </si>
  <si>
    <t>Plan covers Self, spouse and dependents; employee pays a percentage of premium</t>
  </si>
  <si>
    <t>Plan covers Self; church pays the total premium</t>
  </si>
  <si>
    <t>Plan covers Self; employee pays a percentage of premium</t>
  </si>
  <si>
    <t>Total of those who receive health insurance</t>
  </si>
  <si>
    <t>Additional Compensation (in dollars)</t>
  </si>
  <si>
    <t>1,000 - 5,000</t>
  </si>
  <si>
    <t>6,000 - 10,000</t>
  </si>
  <si>
    <t>11,000 - 15,000</t>
  </si>
  <si>
    <t>16,000 - 20,000</t>
  </si>
  <si>
    <t>21,000 - 25,000</t>
  </si>
  <si>
    <t>26,000 - 30,000</t>
  </si>
  <si>
    <t>Over 30,000</t>
  </si>
  <si>
    <t>Social Security Church Contribution</t>
  </si>
  <si>
    <t>Social Security Opt Out</t>
  </si>
  <si>
    <t>Undecided</t>
  </si>
  <si>
    <t>Less than 150</t>
  </si>
  <si>
    <t>151-300</t>
  </si>
  <si>
    <t>301-500</t>
  </si>
  <si>
    <t>501-750</t>
  </si>
  <si>
    <t>751-1000</t>
  </si>
  <si>
    <t>More than 1000</t>
  </si>
  <si>
    <t>Less than 1,000</t>
  </si>
  <si>
    <t>1,000-1,900</t>
  </si>
  <si>
    <t>2,000-2,900</t>
  </si>
  <si>
    <t>3,000-3,900</t>
  </si>
  <si>
    <t>4,000-4,900</t>
  </si>
  <si>
    <t>5,000-6,900</t>
  </si>
  <si>
    <t>7,000-9,900</t>
  </si>
  <si>
    <t>10,000-14,000</t>
  </si>
  <si>
    <t>15,000-19,000</t>
  </si>
  <si>
    <t>20,000-24,000</t>
  </si>
  <si>
    <t>25,000-34,000</t>
  </si>
  <si>
    <t>35,000-48,000</t>
  </si>
  <si>
    <t>More than 50,000</t>
  </si>
  <si>
    <t>State of Participant</t>
  </si>
  <si>
    <t>TX</t>
  </si>
  <si>
    <t>TN</t>
  </si>
  <si>
    <t>OK</t>
  </si>
  <si>
    <t>AR</t>
  </si>
  <si>
    <t>FL</t>
  </si>
  <si>
    <t>CA</t>
  </si>
  <si>
    <t>KY</t>
  </si>
  <si>
    <t>NM</t>
  </si>
  <si>
    <t>OH</t>
  </si>
  <si>
    <t>AL</t>
  </si>
  <si>
    <t>CO</t>
  </si>
  <si>
    <t>NC</t>
  </si>
  <si>
    <t>WA</t>
  </si>
  <si>
    <t>IL</t>
  </si>
  <si>
    <t>KS</t>
  </si>
  <si>
    <t>VA</t>
  </si>
  <si>
    <t>GA</t>
  </si>
  <si>
    <t>IN</t>
  </si>
  <si>
    <t>OR</t>
  </si>
  <si>
    <t>MI</t>
  </si>
  <si>
    <t>MO</t>
  </si>
  <si>
    <t>WV</t>
  </si>
  <si>
    <t>CT</t>
  </si>
  <si>
    <t>HI</t>
  </si>
  <si>
    <t>IA</t>
  </si>
  <si>
    <t>LA</t>
  </si>
  <si>
    <t>MD</t>
  </si>
  <si>
    <t>MS</t>
  </si>
  <si>
    <t>PA</t>
  </si>
  <si>
    <t>ME</t>
  </si>
  <si>
    <t>NE</t>
  </si>
  <si>
    <t>NJ</t>
  </si>
  <si>
    <t>SC</t>
  </si>
  <si>
    <t>WI</t>
  </si>
  <si>
    <t>AZ</t>
  </si>
  <si>
    <t>DE</t>
  </si>
  <si>
    <t>MA</t>
  </si>
  <si>
    <t>NV</t>
  </si>
  <si>
    <t>NY</t>
  </si>
  <si>
    <t>SD</t>
  </si>
  <si>
    <t xml:space="preserve"> for Sunday Morning Worship</t>
  </si>
  <si>
    <t>Average Weekly Attendance</t>
  </si>
  <si>
    <t>(rounded to nearest hundred dollar)</t>
  </si>
  <si>
    <t>Average Weekly Contribution</t>
  </si>
  <si>
    <t>(including participant)</t>
  </si>
  <si>
    <t>Full time ministers on church staff</t>
  </si>
  <si>
    <t>Spiritual Formation</t>
  </si>
  <si>
    <t>Education/</t>
  </si>
  <si>
    <t>Executive Minister</t>
  </si>
  <si>
    <t>Administration/</t>
  </si>
  <si>
    <t>Percentage of Participants who received Allowances, Sorted by Ministry Position</t>
  </si>
  <si>
    <t>Position</t>
  </si>
  <si>
    <t>n=</t>
  </si>
  <si>
    <t>Outreach/evangelism</t>
  </si>
  <si>
    <t>Pastoral care/ counseling</t>
  </si>
  <si>
    <t>Average for All Positions</t>
  </si>
  <si>
    <t xml:space="preserve">Education/ </t>
  </si>
  <si>
    <t>n =</t>
  </si>
  <si>
    <t>Base Salary</t>
  </si>
  <si>
    <t>Range</t>
  </si>
  <si>
    <t>Allowances</t>
  </si>
  <si>
    <t>Total Compensation</t>
  </si>
  <si>
    <t>Percent Receiving Benefits</t>
  </si>
  <si>
    <t>AVG</t>
  </si>
  <si>
    <t>Median</t>
  </si>
  <si>
    <t>Min</t>
  </si>
  <si>
    <t>Max</t>
  </si>
  <si>
    <t xml:space="preserve">Administration/ </t>
  </si>
  <si>
    <t>Weekly Contribution</t>
  </si>
  <si>
    <t>Administration/ Executive Minister</t>
  </si>
  <si>
    <t>Childrens</t>
  </si>
  <si>
    <t>Church Planting</t>
  </si>
  <si>
    <t>Educational</t>
  </si>
  <si>
    <t>Outreach</t>
  </si>
  <si>
    <t>Pastoral Care</t>
  </si>
  <si>
    <t>35,000 or more</t>
  </si>
  <si>
    <t>Itemized Benefits based on Minsistry Position</t>
  </si>
  <si>
    <t xml:space="preserve">n = </t>
  </si>
  <si>
    <t>Parsonage</t>
  </si>
  <si>
    <t>n = number of participants for a given category</t>
  </si>
  <si>
    <t xml:space="preserve"> </t>
  </si>
  <si>
    <t xml:space="preserve">Pastoral care/ </t>
  </si>
  <si>
    <t xml:space="preserve"> Counseling</t>
  </si>
  <si>
    <r>
      <t>Benefits Received</t>
    </r>
    <r>
      <rPr>
        <i/>
        <sz val="14"/>
        <color theme="1"/>
        <rFont val="Calibri"/>
        <family val="2"/>
        <scheme val="minor"/>
      </rPr>
      <t xml:space="preserve"> (n=400)</t>
    </r>
  </si>
  <si>
    <t>Compensation (Base Salary + Allowances) based on Ministry Position</t>
  </si>
  <si>
    <t>Response Percent*</t>
  </si>
  <si>
    <t>*This 'Response Percent' is calculated based on the response count for the category (e.g. 74), divided by the number of participants who receive health insurance (n=189).</t>
  </si>
  <si>
    <t>Percentage Receiving Benefits based on Church Size</t>
  </si>
  <si>
    <t>Size of Church</t>
  </si>
  <si>
    <t>%</t>
  </si>
  <si>
    <t>751-999</t>
  </si>
  <si>
    <t>Over 1000</t>
  </si>
  <si>
    <t>Average for All Positions*</t>
  </si>
  <si>
    <t>Allowances by Position</t>
  </si>
  <si>
    <t>Benefits by Position</t>
  </si>
  <si>
    <t>Compensation by Position</t>
  </si>
  <si>
    <t>*These are average percentages for all participants, regardless of church size.</t>
  </si>
  <si>
    <t>Ministers' Salary Survey 2014 - Siburt Institute for Church Ministry</t>
  </si>
  <si>
    <t>Ministry Staff</t>
  </si>
  <si>
    <t>Click the tabs along the bottom of the screen to view the results you wish to see.</t>
  </si>
  <si>
    <t>The results include the following categories:</t>
  </si>
  <si>
    <t></t>
  </si>
  <si>
    <t>Demographics / Compensation by Position / Compensation by Weekly Contribution</t>
  </si>
  <si>
    <t>Demographics of Particpants with Church Statitistics</t>
  </si>
  <si>
    <t>Overall Demographics and Statistics</t>
  </si>
  <si>
    <t>Average Total Compensation (Base Salary + Allowances) based on Weekly Contribution (Does not include benefits)</t>
  </si>
  <si>
    <t>Compensation by Weekly Contribution</t>
  </si>
  <si>
    <t>Ministers' Salary Survey 2014</t>
  </si>
  <si>
    <t>Travel and transportation (excluding personal vehicle)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</si>
</sst>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 applyAlignment="1">
      <alignment vertical="center"/>
    </xf>
    <xf numFmtId="0" fontId="0" fillId="4" borderId="0" xfId="0" applyFill="1"/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vertical="center"/>
    </xf>
    <xf numFmtId="9" fontId="5" fillId="5" borderId="2" xfId="2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9" fontId="5" fillId="0" borderId="2" xfId="2" applyFont="1" applyBorder="1" applyAlignment="1">
      <alignment horizontal="center" vertical="center"/>
    </xf>
    <xf numFmtId="49" fontId="5" fillId="5" borderId="7" xfId="0" applyNumberFormat="1" applyFont="1" applyFill="1" applyBorder="1" applyAlignment="1">
      <alignment vertical="center"/>
    </xf>
    <xf numFmtId="49" fontId="5" fillId="5" borderId="6" xfId="0" applyNumberFormat="1" applyFont="1" applyFill="1" applyBorder="1" applyAlignment="1">
      <alignment vertical="center"/>
    </xf>
    <xf numFmtId="0" fontId="7" fillId="5" borderId="16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5" borderId="12" xfId="0" applyFont="1" applyFill="1" applyBorder="1" applyAlignment="1">
      <alignment horizontal="center" vertical="center" wrapText="1"/>
    </xf>
    <xf numFmtId="9" fontId="5" fillId="5" borderId="2" xfId="0" applyNumberFormat="1" applyFont="1" applyFill="1" applyBorder="1" applyAlignment="1">
      <alignment horizontal="center" vertical="center"/>
    </xf>
    <xf numFmtId="9" fontId="5" fillId="5" borderId="12" xfId="0" applyNumberFormat="1" applyFont="1" applyFill="1" applyBorder="1" applyAlignment="1">
      <alignment horizontal="center" vertical="center"/>
    </xf>
    <xf numFmtId="9" fontId="5" fillId="4" borderId="7" xfId="0" applyNumberFormat="1" applyFont="1" applyFill="1" applyBorder="1" applyAlignment="1">
      <alignment horizontal="center" vertical="center"/>
    </xf>
    <xf numFmtId="9" fontId="5" fillId="4" borderId="10" xfId="0" applyNumberFormat="1" applyFont="1" applyFill="1" applyBorder="1" applyAlignment="1">
      <alignment horizontal="center" vertical="center"/>
    </xf>
    <xf numFmtId="9" fontId="5" fillId="5" borderId="12" xfId="2" applyFont="1" applyFill="1" applyBorder="1" applyAlignment="1">
      <alignment horizontal="center" vertical="center"/>
    </xf>
    <xf numFmtId="9" fontId="5" fillId="4" borderId="6" xfId="0" applyNumberFormat="1" applyFont="1" applyFill="1" applyBorder="1" applyAlignment="1">
      <alignment horizontal="center" vertical="center"/>
    </xf>
    <xf numFmtId="9" fontId="5" fillId="4" borderId="11" xfId="0" applyNumberFormat="1" applyFont="1" applyFill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 vertical="center"/>
    </xf>
    <xf numFmtId="9" fontId="5" fillId="4" borderId="12" xfId="0" applyNumberFormat="1" applyFont="1" applyFill="1" applyBorder="1" applyAlignment="1">
      <alignment horizontal="center" vertical="center"/>
    </xf>
    <xf numFmtId="9" fontId="5" fillId="5" borderId="2" xfId="0" applyNumberFormat="1" applyFont="1" applyFill="1" applyBorder="1" applyAlignment="1">
      <alignment horizontal="center"/>
    </xf>
    <xf numFmtId="9" fontId="5" fillId="5" borderId="12" xfId="0" applyNumberFormat="1" applyFont="1" applyFill="1" applyBorder="1" applyAlignment="1">
      <alignment horizontal="center"/>
    </xf>
    <xf numFmtId="9" fontId="9" fillId="5" borderId="5" xfId="0" applyNumberFormat="1" applyFont="1" applyFill="1" applyBorder="1" applyAlignment="1">
      <alignment horizontal="center" vertical="center"/>
    </xf>
    <xf numFmtId="9" fontId="9" fillId="5" borderId="17" xfId="0" applyNumberFormat="1" applyFont="1" applyFill="1" applyBorder="1" applyAlignment="1">
      <alignment horizontal="center" vertical="center"/>
    </xf>
    <xf numFmtId="0" fontId="7" fillId="5" borderId="16" xfId="0" applyNumberFormat="1" applyFont="1" applyFill="1" applyBorder="1" applyAlignment="1">
      <alignment horizontal="center" vertical="center"/>
    </xf>
    <xf numFmtId="0" fontId="7" fillId="4" borderId="14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6" xfId="0" applyNumberFormat="1" applyFont="1" applyFill="1" applyBorder="1" applyAlignment="1">
      <alignment horizontal="center" vertical="center"/>
    </xf>
    <xf numFmtId="0" fontId="9" fillId="5" borderId="18" xfId="0" applyNumberFormat="1" applyFont="1" applyFill="1" applyBorder="1" applyAlignment="1">
      <alignment horizontal="center" vertical="center"/>
    </xf>
    <xf numFmtId="49" fontId="5" fillId="4" borderId="7" xfId="0" applyNumberFormat="1" applyFont="1" applyFill="1" applyBorder="1" applyAlignment="1">
      <alignment vertical="center"/>
    </xf>
    <xf numFmtId="49" fontId="5" fillId="4" borderId="6" xfId="0" applyNumberFormat="1" applyFont="1" applyFill="1" applyBorder="1" applyAlignment="1">
      <alignment vertical="center"/>
    </xf>
    <xf numFmtId="49" fontId="5" fillId="4" borderId="2" xfId="0" applyNumberFormat="1" applyFont="1" applyFill="1" applyBorder="1" applyAlignment="1">
      <alignment vertical="center"/>
    </xf>
    <xf numFmtId="49" fontId="9" fillId="5" borderId="3" xfId="0" applyNumberFormat="1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5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0" fontId="7" fillId="0" borderId="16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left" vertical="center"/>
    </xf>
    <xf numFmtId="49" fontId="5" fillId="5" borderId="6" xfId="0" applyNumberFormat="1" applyFont="1" applyFill="1" applyBorder="1" applyAlignment="1">
      <alignment horizontal="left" vertical="center"/>
    </xf>
    <xf numFmtId="49" fontId="9" fillId="5" borderId="3" xfId="0" applyNumberFormat="1" applyFont="1" applyFill="1" applyBorder="1" applyAlignment="1">
      <alignment horizontal="center" vertical="center"/>
    </xf>
    <xf numFmtId="0" fontId="10" fillId="5" borderId="13" xfId="0" applyNumberFormat="1" applyFont="1" applyFill="1" applyBorder="1" applyAlignment="1">
      <alignment horizontal="center" vertical="center"/>
    </xf>
    <xf numFmtId="9" fontId="9" fillId="5" borderId="3" xfId="0" applyNumberFormat="1" applyFont="1" applyFill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9" fontId="8" fillId="5" borderId="2" xfId="0" applyNumberFormat="1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5" borderId="2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vertical="center" wrapText="1"/>
    </xf>
    <xf numFmtId="49" fontId="5" fillId="4" borderId="6" xfId="0" applyNumberFormat="1" applyFont="1" applyFill="1" applyBorder="1" applyAlignment="1">
      <alignment vertical="center" wrapText="1"/>
    </xf>
    <xf numFmtId="164" fontId="5" fillId="5" borderId="2" xfId="0" applyNumberFormat="1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>
      <alignment vertical="center" wrapText="1"/>
    </xf>
    <xf numFmtId="49" fontId="5" fillId="5" borderId="6" xfId="0" applyNumberFormat="1" applyFont="1" applyFill="1" applyBorder="1" applyAlignment="1">
      <alignment vertical="center" wrapText="1"/>
    </xf>
    <xf numFmtId="164" fontId="5" fillId="3" borderId="0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/>
    <xf numFmtId="49" fontId="9" fillId="0" borderId="3" xfId="0" applyNumberFormat="1" applyFont="1" applyBorder="1" applyAlignment="1">
      <alignment horizontal="center" vertical="center"/>
    </xf>
    <xf numFmtId="9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9" fontId="9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9" fontId="9" fillId="5" borderId="3" xfId="0" applyNumberFormat="1" applyFont="1" applyFill="1" applyBorder="1" applyAlignment="1">
      <alignment horizontal="center" vertical="center" wrapText="1"/>
    </xf>
    <xf numFmtId="1" fontId="9" fillId="5" borderId="3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49" fontId="5" fillId="0" borderId="2" xfId="0" applyNumberFormat="1" applyFont="1" applyBorder="1" applyAlignment="1">
      <alignment vertical="center" wrapText="1"/>
    </xf>
    <xf numFmtId="49" fontId="5" fillId="5" borderId="2" xfId="0" applyNumberFormat="1" applyFont="1" applyFill="1" applyBorder="1" applyAlignment="1">
      <alignment vertical="center" wrapText="1"/>
    </xf>
    <xf numFmtId="164" fontId="5" fillId="5" borderId="0" xfId="0" applyNumberFormat="1" applyFont="1" applyFill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left" vertical="center"/>
    </xf>
    <xf numFmtId="164" fontId="5" fillId="5" borderId="7" xfId="0" applyNumberFormat="1" applyFont="1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center" vertical="center"/>
    </xf>
    <xf numFmtId="1" fontId="5" fillId="5" borderId="3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vertical="center"/>
    </xf>
    <xf numFmtId="164" fontId="5" fillId="5" borderId="3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" fontId="5" fillId="5" borderId="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9" fontId="5" fillId="0" borderId="0" xfId="2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49" fontId="5" fillId="5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9" fontId="9" fillId="0" borderId="5" xfId="2" applyFont="1" applyBorder="1" applyAlignment="1">
      <alignment horizontal="center" vertical="center"/>
    </xf>
    <xf numFmtId="49" fontId="5" fillId="5" borderId="16" xfId="0" applyNumberFormat="1" applyFont="1" applyFill="1" applyBorder="1" applyAlignment="1">
      <alignment horizontal="center" vertical="center" wrapText="1"/>
    </xf>
    <xf numFmtId="9" fontId="5" fillId="0" borderId="16" xfId="2" applyFont="1" applyBorder="1" applyAlignment="1">
      <alignment horizontal="center" vertical="center"/>
    </xf>
    <xf numFmtId="9" fontId="5" fillId="5" borderId="16" xfId="2" applyFont="1" applyFill="1" applyBorder="1" applyAlignment="1">
      <alignment horizontal="center" vertical="center"/>
    </xf>
    <xf numFmtId="9" fontId="9" fillId="0" borderId="18" xfId="2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7" fillId="0" borderId="0" xfId="0" applyFont="1"/>
    <xf numFmtId="0" fontId="0" fillId="0" borderId="19" xfId="0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165" fontId="0" fillId="5" borderId="20" xfId="0" applyNumberForma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5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165" fontId="0" fillId="5" borderId="21" xfId="0" applyNumberForma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left" vertical="center"/>
    </xf>
    <xf numFmtId="0" fontId="5" fillId="0" borderId="26" xfId="0" applyNumberFormat="1" applyFont="1" applyBorder="1" applyAlignment="1">
      <alignment vertical="center"/>
    </xf>
    <xf numFmtId="49" fontId="5" fillId="5" borderId="26" xfId="0" applyNumberFormat="1" applyFont="1" applyFill="1" applyBorder="1" applyAlignment="1">
      <alignment vertical="center"/>
    </xf>
    <xf numFmtId="1" fontId="7" fillId="5" borderId="27" xfId="0" applyNumberFormat="1" applyFont="1" applyFill="1" applyBorder="1" applyAlignment="1">
      <alignment horizontal="center" vertical="center"/>
    </xf>
    <xf numFmtId="165" fontId="8" fillId="5" borderId="28" xfId="0" applyNumberFormat="1" applyFont="1" applyFill="1" applyBorder="1" applyAlignment="1">
      <alignment horizontal="center" vertical="center"/>
    </xf>
    <xf numFmtId="165" fontId="5" fillId="5" borderId="26" xfId="0" applyNumberFormat="1" applyFont="1" applyFill="1" applyBorder="1" applyAlignment="1">
      <alignment horizontal="center" vertical="center"/>
    </xf>
    <xf numFmtId="165" fontId="5" fillId="5" borderId="29" xfId="0" applyNumberFormat="1" applyFont="1" applyFill="1" applyBorder="1" applyAlignment="1">
      <alignment horizontal="center" vertical="center"/>
    </xf>
    <xf numFmtId="165" fontId="5" fillId="5" borderId="28" xfId="0" applyNumberFormat="1" applyFont="1" applyFill="1" applyBorder="1" applyAlignment="1">
      <alignment horizontal="center" vertical="center"/>
    </xf>
    <xf numFmtId="9" fontId="5" fillId="5" borderId="26" xfId="2" applyFont="1" applyFill="1" applyBorder="1" applyAlignment="1">
      <alignment horizontal="center" vertical="center"/>
    </xf>
    <xf numFmtId="49" fontId="5" fillId="0" borderId="26" xfId="0" applyNumberFormat="1" applyFont="1" applyBorder="1" applyAlignment="1">
      <alignment vertical="center"/>
    </xf>
    <xf numFmtId="1" fontId="7" fillId="0" borderId="27" xfId="0" applyNumberFormat="1" applyFont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center" vertical="center"/>
    </xf>
    <xf numFmtId="165" fontId="5" fillId="0" borderId="26" xfId="0" applyNumberFormat="1" applyFont="1" applyFill="1" applyBorder="1" applyAlignment="1">
      <alignment horizontal="center" vertical="center"/>
    </xf>
    <xf numFmtId="165" fontId="5" fillId="0" borderId="29" xfId="0" applyNumberFormat="1" applyFont="1" applyFill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165" fontId="5" fillId="0" borderId="28" xfId="0" applyNumberFormat="1" applyFont="1" applyBorder="1" applyAlignment="1">
      <alignment horizontal="center" vertical="center"/>
    </xf>
    <xf numFmtId="165" fontId="5" fillId="0" borderId="29" xfId="0" applyNumberFormat="1" applyFont="1" applyBorder="1" applyAlignment="1">
      <alignment horizontal="center" vertical="center"/>
    </xf>
    <xf numFmtId="9" fontId="5" fillId="0" borderId="26" xfId="2" applyFont="1" applyBorder="1" applyAlignment="1">
      <alignment horizontal="center" vertical="center"/>
    </xf>
    <xf numFmtId="165" fontId="8" fillId="5" borderId="28" xfId="0" applyNumberFormat="1" applyFont="1" applyFill="1" applyBorder="1" applyAlignment="1">
      <alignment horizontal="center" vertical="center"/>
    </xf>
    <xf numFmtId="165" fontId="5" fillId="5" borderId="26" xfId="0" applyNumberFormat="1" applyFont="1" applyFill="1" applyBorder="1" applyAlignment="1">
      <alignment horizontal="center" vertical="center"/>
    </xf>
    <xf numFmtId="165" fontId="5" fillId="5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vertical="center"/>
    </xf>
    <xf numFmtId="1" fontId="7" fillId="0" borderId="31" xfId="0" applyNumberFormat="1" applyFont="1" applyBorder="1" applyAlignment="1">
      <alignment horizontal="center" vertical="center"/>
    </xf>
    <xf numFmtId="165" fontId="5" fillId="0" borderId="32" xfId="0" applyNumberFormat="1" applyFont="1" applyBorder="1" applyAlignment="1">
      <alignment horizontal="center" vertical="center"/>
    </xf>
    <xf numFmtId="165" fontId="5" fillId="0" borderId="30" xfId="0" applyNumberFormat="1" applyFont="1" applyBorder="1" applyAlignment="1">
      <alignment horizontal="center" vertical="center"/>
    </xf>
    <xf numFmtId="165" fontId="5" fillId="0" borderId="33" xfId="1" applyNumberFormat="1" applyFont="1" applyBorder="1" applyAlignment="1">
      <alignment horizontal="center" vertical="center"/>
    </xf>
    <xf numFmtId="9" fontId="5" fillId="0" borderId="30" xfId="2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166" fontId="8" fillId="5" borderId="28" xfId="0" applyNumberFormat="1" applyFont="1" applyFill="1" applyBorder="1" applyAlignment="1">
      <alignment horizontal="center" vertical="center"/>
    </xf>
    <xf numFmtId="166" fontId="5" fillId="5" borderId="26" xfId="0" applyNumberFormat="1" applyFont="1" applyFill="1" applyBorder="1" applyAlignment="1">
      <alignment horizontal="center" vertical="center"/>
    </xf>
    <xf numFmtId="166" fontId="5" fillId="5" borderId="29" xfId="0" applyNumberFormat="1" applyFont="1" applyFill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0" fillId="0" borderId="4" xfId="0" applyBorder="1"/>
    <xf numFmtId="0" fontId="0" fillId="0" borderId="35" xfId="0" applyBorder="1"/>
    <xf numFmtId="0" fontId="0" fillId="0" borderId="5" xfId="0" applyBorder="1"/>
    <xf numFmtId="0" fontId="0" fillId="0" borderId="37" xfId="0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8" fillId="0" borderId="0" xfId="3" applyFont="1"/>
    <xf numFmtId="0" fontId="17" fillId="0" borderId="0" xfId="3" applyFont="1"/>
    <xf numFmtId="0" fontId="14" fillId="0" borderId="0" xfId="0" applyFont="1" applyAlignment="1">
      <alignment horizontal="center" vertical="top"/>
    </xf>
    <xf numFmtId="0" fontId="0" fillId="0" borderId="0" xfId="0" applyBorder="1"/>
    <xf numFmtId="0" fontId="17" fillId="0" borderId="0" xfId="3" applyFont="1"/>
    <xf numFmtId="0" fontId="17" fillId="0" borderId="0" xfId="3" applyFont="1" applyAlignment="1">
      <alignment vertical="top" wrapText="1"/>
    </xf>
    <xf numFmtId="0" fontId="16" fillId="0" borderId="0" xfId="3"/>
    <xf numFmtId="0" fontId="13" fillId="0" borderId="0" xfId="0" applyFont="1"/>
    <xf numFmtId="0" fontId="14" fillId="0" borderId="0" xfId="0" applyFont="1"/>
    <xf numFmtId="0" fontId="15" fillId="0" borderId="0" xfId="0" applyFont="1"/>
    <xf numFmtId="0" fontId="5" fillId="0" borderId="2" xfId="0" applyFont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wrapText="1"/>
    </xf>
    <xf numFmtId="164" fontId="5" fillId="4" borderId="7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/>
    </xf>
    <xf numFmtId="1" fontId="5" fillId="5" borderId="7" xfId="0" applyNumberFormat="1" applyFont="1" applyFill="1" applyBorder="1" applyAlignment="1">
      <alignment horizontal="center" vertical="center"/>
    </xf>
    <xf numFmtId="1" fontId="5" fillId="5" borderId="6" xfId="0" applyNumberFormat="1" applyFont="1" applyFill="1" applyBorder="1" applyAlignment="1">
      <alignment horizontal="center" vertical="center"/>
    </xf>
    <xf numFmtId="164" fontId="5" fillId="5" borderId="7" xfId="0" applyNumberFormat="1" applyFont="1" applyFill="1" applyBorder="1" applyAlignment="1">
      <alignment horizontal="center" vertical="center"/>
    </xf>
    <xf numFmtId="164" fontId="5" fillId="5" borderId="6" xfId="0" applyNumberFormat="1" applyFont="1" applyFill="1" applyBorder="1" applyAlignment="1">
      <alignment horizontal="center" vertical="center"/>
    </xf>
    <xf numFmtId="165" fontId="5" fillId="5" borderId="29" xfId="0" applyNumberFormat="1" applyFont="1" applyFill="1" applyBorder="1" applyAlignment="1">
      <alignment horizontal="center" vertical="center"/>
    </xf>
    <xf numFmtId="9" fontId="5" fillId="5" borderId="26" xfId="2" applyFont="1" applyFill="1" applyBorder="1" applyAlignment="1">
      <alignment horizontal="center" vertical="center"/>
    </xf>
    <xf numFmtId="165" fontId="5" fillId="5" borderId="26" xfId="0" applyNumberFormat="1" applyFont="1" applyFill="1" applyBorder="1" applyAlignment="1">
      <alignment horizontal="center" vertical="center"/>
    </xf>
    <xf numFmtId="165" fontId="8" fillId="5" borderId="28" xfId="0" applyNumberFormat="1" applyFont="1" applyFill="1" applyBorder="1" applyAlignment="1">
      <alignment horizontal="center" vertical="center"/>
    </xf>
    <xf numFmtId="1" fontId="7" fillId="5" borderId="27" xfId="0" applyNumberFormat="1" applyFont="1" applyFill="1" applyBorder="1" applyAlignment="1">
      <alignment horizontal="center" vertical="center"/>
    </xf>
    <xf numFmtId="9" fontId="5" fillId="0" borderId="22" xfId="2" applyFont="1" applyBorder="1" applyAlignment="1">
      <alignment horizontal="center" vertical="center"/>
    </xf>
    <xf numFmtId="9" fontId="5" fillId="0" borderId="26" xfId="2" applyFont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center" vertical="center"/>
    </xf>
    <xf numFmtId="165" fontId="5" fillId="0" borderId="29" xfId="0" applyNumberFormat="1" applyFont="1" applyFill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center" vertical="center"/>
    </xf>
    <xf numFmtId="165" fontId="5" fillId="0" borderId="26" xfId="0" applyNumberFormat="1" applyFont="1" applyFill="1" applyBorder="1" applyAlignment="1">
      <alignment horizontal="center" vertical="center"/>
    </xf>
    <xf numFmtId="165" fontId="8" fillId="0" borderId="24" xfId="0" applyNumberFormat="1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9" fontId="5" fillId="5" borderId="10" xfId="0" applyNumberFormat="1" applyFont="1" applyFill="1" applyBorder="1" applyAlignment="1">
      <alignment horizontal="center" vertical="center"/>
    </xf>
    <xf numFmtId="9" fontId="5" fillId="5" borderId="11" xfId="0" applyNumberFormat="1" applyFont="1" applyFill="1" applyBorder="1" applyAlignment="1">
      <alignment horizontal="center" vertical="center"/>
    </xf>
    <xf numFmtId="9" fontId="5" fillId="5" borderId="7" xfId="0" applyNumberFormat="1" applyFont="1" applyFill="1" applyBorder="1" applyAlignment="1">
      <alignment horizontal="center" vertical="center"/>
    </xf>
    <xf numFmtId="9" fontId="5" fillId="5" borderId="6" xfId="0" applyNumberFormat="1" applyFont="1" applyFill="1" applyBorder="1" applyAlignment="1">
      <alignment horizontal="center" vertical="center"/>
    </xf>
    <xf numFmtId="9" fontId="5" fillId="4" borderId="10" xfId="0" applyNumberFormat="1" applyFont="1" applyFill="1" applyBorder="1" applyAlignment="1">
      <alignment horizontal="center" vertical="center"/>
    </xf>
    <xf numFmtId="9" fontId="5" fillId="4" borderId="11" xfId="0" applyNumberFormat="1" applyFont="1" applyFill="1" applyBorder="1" applyAlignment="1">
      <alignment horizontal="center" vertical="center"/>
    </xf>
    <xf numFmtId="9" fontId="5" fillId="4" borderId="7" xfId="0" applyNumberFormat="1" applyFont="1" applyFill="1" applyBorder="1" applyAlignment="1">
      <alignment horizontal="center" vertical="center"/>
    </xf>
    <xf numFmtId="9" fontId="5" fillId="4" borderId="6" xfId="0" applyNumberFormat="1" applyFont="1" applyFill="1" applyBorder="1" applyAlignment="1">
      <alignment horizontal="center" vertical="center"/>
    </xf>
    <xf numFmtId="0" fontId="7" fillId="4" borderId="14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/>
    </xf>
    <xf numFmtId="0" fontId="7" fillId="5" borderId="14" xfId="0" applyNumberFormat="1" applyFont="1" applyFill="1" applyBorder="1" applyAlignment="1">
      <alignment horizontal="center" vertical="center"/>
    </xf>
    <xf numFmtId="0" fontId="7" fillId="5" borderId="15" xfId="0" applyNumberFormat="1" applyFont="1" applyFill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8" fillId="5" borderId="7" xfId="0" applyNumberFormat="1" applyFont="1" applyFill="1" applyBorder="1" applyAlignment="1">
      <alignment horizontal="center" vertical="center"/>
    </xf>
    <xf numFmtId="9" fontId="8" fillId="5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37" xfId="0" applyFont="1" applyBorder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1CCF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6" sqref="B16:J16"/>
    </sheetView>
  </sheetViews>
  <sheetFormatPr defaultColWidth="8.85546875" defaultRowHeight="15" x14ac:dyDescent="0.25"/>
  <cols>
    <col min="10" max="10" width="30.28515625" customWidth="1"/>
  </cols>
  <sheetData>
    <row r="1" spans="1:10" ht="19.5" x14ac:dyDescent="0.3">
      <c r="A1" s="223" t="s">
        <v>215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9.5" x14ac:dyDescent="0.3">
      <c r="A2" s="223" t="s">
        <v>219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19.5" x14ac:dyDescent="0.3">
      <c r="A3" s="223" t="s">
        <v>224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x14ac:dyDescent="0.25">
      <c r="A4" s="224"/>
      <c r="B4" s="224"/>
      <c r="C4" s="224"/>
      <c r="D4" s="224"/>
      <c r="E4" s="224"/>
      <c r="F4" s="224"/>
      <c r="G4" s="224"/>
      <c r="H4" s="224"/>
      <c r="I4" s="224"/>
      <c r="J4" s="224"/>
    </row>
    <row r="5" spans="1:10" ht="16.5" x14ac:dyDescent="0.25">
      <c r="A5" s="225" t="s">
        <v>216</v>
      </c>
      <c r="B5" s="225"/>
      <c r="C5" s="225"/>
      <c r="D5" s="225"/>
      <c r="E5" s="225"/>
      <c r="F5" s="225"/>
      <c r="G5" s="225"/>
      <c r="H5" s="225"/>
      <c r="I5" s="225"/>
      <c r="J5" s="225"/>
    </row>
    <row r="6" spans="1:10" ht="16.5" x14ac:dyDescent="0.25">
      <c r="A6" s="225" t="s">
        <v>217</v>
      </c>
      <c r="B6" s="225"/>
      <c r="C6" s="225"/>
      <c r="D6" s="225"/>
      <c r="E6" s="225"/>
      <c r="F6" s="225"/>
      <c r="G6" s="225"/>
      <c r="H6" s="225"/>
      <c r="I6" s="225"/>
      <c r="J6" s="225"/>
    </row>
    <row r="7" spans="1:10" x14ac:dyDescent="0.25">
      <c r="A7" s="224"/>
      <c r="B7" s="224"/>
      <c r="C7" s="224"/>
      <c r="D7" s="224"/>
      <c r="E7" s="224"/>
      <c r="F7" s="224"/>
      <c r="G7" s="224"/>
      <c r="H7" s="224"/>
      <c r="I7" s="224"/>
      <c r="J7" s="224"/>
    </row>
    <row r="8" spans="1:10" x14ac:dyDescent="0.25">
      <c r="A8" s="215" t="s">
        <v>218</v>
      </c>
      <c r="B8" s="222" t="s">
        <v>221</v>
      </c>
      <c r="C8" s="222"/>
      <c r="D8" s="222"/>
      <c r="E8" s="222"/>
      <c r="F8" s="222"/>
      <c r="G8" s="222"/>
      <c r="H8" s="222"/>
      <c r="I8" s="222"/>
      <c r="J8" s="222"/>
    </row>
    <row r="9" spans="1:10" x14ac:dyDescent="0.25">
      <c r="A9" s="215" t="s">
        <v>218</v>
      </c>
      <c r="B9" s="222" t="s">
        <v>212</v>
      </c>
      <c r="C9" s="222"/>
      <c r="D9" s="222"/>
      <c r="E9" s="222"/>
      <c r="F9" s="222"/>
      <c r="G9" s="222"/>
      <c r="H9" s="222"/>
      <c r="I9" s="222"/>
      <c r="J9" s="222"/>
    </row>
    <row r="10" spans="1:10" x14ac:dyDescent="0.25">
      <c r="A10" s="215" t="s">
        <v>218</v>
      </c>
      <c r="B10" s="222" t="s">
        <v>210</v>
      </c>
      <c r="C10" s="222"/>
      <c r="D10" s="222"/>
      <c r="E10" s="222"/>
      <c r="F10" s="222"/>
      <c r="G10" s="222"/>
      <c r="H10" s="222"/>
      <c r="I10" s="222"/>
      <c r="J10" s="222"/>
    </row>
    <row r="11" spans="1:10" x14ac:dyDescent="0.25">
      <c r="A11" s="215"/>
      <c r="B11" s="222" t="s">
        <v>211</v>
      </c>
      <c r="C11" s="222"/>
      <c r="D11" s="222"/>
      <c r="E11" s="222"/>
      <c r="F11" s="222"/>
      <c r="G11" s="222"/>
      <c r="H11" s="222"/>
      <c r="I11" s="222"/>
      <c r="J11" s="222"/>
    </row>
    <row r="12" spans="1:10" x14ac:dyDescent="0.25">
      <c r="A12" s="215" t="s">
        <v>218</v>
      </c>
      <c r="B12" s="222" t="s">
        <v>223</v>
      </c>
      <c r="C12" s="222"/>
      <c r="D12" s="222"/>
      <c r="E12" s="222"/>
      <c r="F12" s="222"/>
      <c r="G12" s="222"/>
      <c r="H12" s="222"/>
      <c r="I12" s="222"/>
      <c r="J12" s="222"/>
    </row>
    <row r="13" spans="1:10" x14ac:dyDescent="0.25">
      <c r="A13" s="215"/>
      <c r="B13" s="220"/>
      <c r="C13" s="220"/>
      <c r="D13" s="220"/>
      <c r="E13" s="220"/>
      <c r="F13" s="220"/>
      <c r="G13" s="220"/>
      <c r="H13" s="220"/>
      <c r="I13" s="220"/>
      <c r="J13" s="220"/>
    </row>
    <row r="14" spans="1:10" x14ac:dyDescent="0.25">
      <c r="A14" s="215"/>
      <c r="B14" s="220"/>
      <c r="C14" s="220"/>
      <c r="D14" s="220"/>
      <c r="E14" s="220"/>
      <c r="F14" s="220"/>
      <c r="G14" s="220"/>
      <c r="H14" s="220"/>
      <c r="I14" s="220"/>
      <c r="J14" s="220"/>
    </row>
    <row r="15" spans="1:10" x14ac:dyDescent="0.25">
      <c r="A15" s="215"/>
      <c r="B15" s="216"/>
      <c r="C15" s="217"/>
      <c r="D15" s="217"/>
      <c r="E15" s="217"/>
      <c r="F15" s="217"/>
      <c r="G15" s="217"/>
      <c r="H15" s="217"/>
      <c r="I15" s="217"/>
      <c r="J15" s="217"/>
    </row>
    <row r="16" spans="1:10" x14ac:dyDescent="0.25">
      <c r="A16" s="218"/>
      <c r="B16" s="221"/>
      <c r="C16" s="221"/>
      <c r="D16" s="221"/>
      <c r="E16" s="221"/>
      <c r="F16" s="221"/>
      <c r="G16" s="221"/>
      <c r="H16" s="221"/>
      <c r="I16" s="221"/>
      <c r="J16" s="221"/>
    </row>
    <row r="17" spans="1:10" x14ac:dyDescent="0.25">
      <c r="A17" s="215"/>
      <c r="B17" s="220"/>
      <c r="C17" s="220"/>
      <c r="D17" s="220"/>
      <c r="E17" s="220"/>
      <c r="F17" s="220"/>
      <c r="G17" s="220"/>
      <c r="H17" s="220"/>
      <c r="I17" s="220"/>
      <c r="J17" s="220"/>
    </row>
    <row r="18" spans="1:10" x14ac:dyDescent="0.25">
      <c r="A18" s="215"/>
      <c r="B18" s="220"/>
      <c r="C18" s="220"/>
      <c r="D18" s="220"/>
      <c r="E18" s="220"/>
      <c r="F18" s="220"/>
      <c r="G18" s="220"/>
      <c r="H18" s="220"/>
      <c r="I18" s="220"/>
      <c r="J18" s="220"/>
    </row>
    <row r="19" spans="1:10" x14ac:dyDescent="0.25">
      <c r="A19" s="215"/>
      <c r="B19" s="220"/>
      <c r="C19" s="220"/>
      <c r="D19" s="220"/>
      <c r="E19" s="220"/>
      <c r="F19" s="220"/>
      <c r="G19" s="220"/>
      <c r="H19" s="220"/>
      <c r="I19" s="220"/>
      <c r="J19" s="220"/>
    </row>
    <row r="20" spans="1:10" x14ac:dyDescent="0.25">
      <c r="A20" s="215"/>
      <c r="B20" s="220"/>
      <c r="C20" s="220"/>
      <c r="D20" s="220"/>
      <c r="E20" s="220"/>
      <c r="F20" s="220"/>
      <c r="G20" s="220"/>
      <c r="H20" s="220"/>
      <c r="I20" s="220"/>
      <c r="J20" s="220"/>
    </row>
    <row r="21" spans="1:10" x14ac:dyDescent="0.25">
      <c r="A21" s="215"/>
      <c r="B21" s="220"/>
      <c r="C21" s="220"/>
      <c r="D21" s="220"/>
      <c r="E21" s="220"/>
      <c r="F21" s="220"/>
      <c r="G21" s="220"/>
      <c r="H21" s="220"/>
      <c r="I21" s="220"/>
      <c r="J21" s="220"/>
    </row>
  </sheetData>
  <mergeCells count="20">
    <mergeCell ref="B12:J12"/>
    <mergeCell ref="A1:J1"/>
    <mergeCell ref="A2:J2"/>
    <mergeCell ref="A3:J3"/>
    <mergeCell ref="A4:J4"/>
    <mergeCell ref="A5:J5"/>
    <mergeCell ref="A6:J6"/>
    <mergeCell ref="B11:J11"/>
    <mergeCell ref="A7:J7"/>
    <mergeCell ref="B8:J8"/>
    <mergeCell ref="B9:J9"/>
    <mergeCell ref="B10:J10"/>
    <mergeCell ref="B20:J20"/>
    <mergeCell ref="B21:J21"/>
    <mergeCell ref="B13:J13"/>
    <mergeCell ref="B14:J14"/>
    <mergeCell ref="B16:J16"/>
    <mergeCell ref="B17:J17"/>
    <mergeCell ref="B18:J18"/>
    <mergeCell ref="B19:J19"/>
  </mergeCells>
  <hyperlinks>
    <hyperlink ref="B8:J8" location="'Overall Demographics and Stats'!A1" display="Overall Demographics and Statistics"/>
    <hyperlink ref="B10:J10" location="'Allowances by Position'!A1" display="Allowances by Position"/>
    <hyperlink ref="B12:J12" location="'Comp. by Wkly Contribution'!A1" display="Compensation by Weekly Contribution"/>
    <hyperlink ref="B11" location="'Church Planting'!A1" display="Church Planting"/>
    <hyperlink ref="B9:J9" location="'Compensation by Position'!A1" display="Compensation by Position"/>
    <hyperlink ref="B11:J11" location="'Benefits by Position'!A1" display="Benefits by Position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H262"/>
  <sheetViews>
    <sheetView showGridLines="0" zoomScale="80" zoomScaleNormal="80" zoomScalePageLayoutView="80" workbookViewId="0">
      <selection activeCell="F34" sqref="F34"/>
    </sheetView>
  </sheetViews>
  <sheetFormatPr defaultColWidth="8.85546875" defaultRowHeight="15.75" x14ac:dyDescent="0.25"/>
  <cols>
    <col min="1" max="1" width="8.85546875" style="59"/>
    <col min="2" max="2" width="25" style="59" customWidth="1"/>
    <col min="3" max="3" width="13.85546875" style="59" customWidth="1"/>
    <col min="4" max="5" width="14" style="59" customWidth="1"/>
    <col min="6" max="6" width="13.85546875" style="59" customWidth="1"/>
    <col min="7" max="8" width="14.28515625" style="59" customWidth="1"/>
    <col min="9" max="9" width="8.85546875" style="59"/>
    <col min="10" max="12" width="15.7109375" style="59" customWidth="1"/>
    <col min="13" max="16384" width="8.85546875" style="59"/>
  </cols>
  <sheetData>
    <row r="1" spans="2:7" ht="21" x14ac:dyDescent="0.25">
      <c r="B1" s="202" t="s">
        <v>214</v>
      </c>
      <c r="C1" s="203"/>
      <c r="D1" s="213"/>
      <c r="E1" s="213"/>
      <c r="F1" s="213"/>
      <c r="G1" s="203"/>
    </row>
    <row r="2" spans="2:7" ht="21.75" thickBot="1" x14ac:dyDescent="0.3">
      <c r="B2" s="204" t="s">
        <v>220</v>
      </c>
      <c r="C2" s="214"/>
      <c r="D2" s="214"/>
      <c r="E2" s="214"/>
      <c r="F2" s="214"/>
      <c r="G2" s="205"/>
    </row>
    <row r="4" spans="2:7" ht="16.5" thickBot="1" x14ac:dyDescent="0.3"/>
    <row r="5" spans="2:7" s="97" customFormat="1" ht="27.75" customHeight="1" x14ac:dyDescent="0.25">
      <c r="B5" s="240" t="s">
        <v>0</v>
      </c>
      <c r="C5" s="240"/>
      <c r="D5" s="240"/>
    </row>
    <row r="6" spans="2:7" ht="36" customHeight="1" x14ac:dyDescent="0.25">
      <c r="B6" s="5"/>
      <c r="C6" s="60" t="s">
        <v>1</v>
      </c>
      <c r="D6" s="4" t="s">
        <v>2</v>
      </c>
    </row>
    <row r="7" spans="2:7" ht="17.25" customHeight="1" x14ac:dyDescent="0.25">
      <c r="B7" s="61" t="s">
        <v>166</v>
      </c>
      <c r="C7" s="242">
        <f>D7/400</f>
        <v>6.7500000000000004E-2</v>
      </c>
      <c r="D7" s="244">
        <v>27</v>
      </c>
    </row>
    <row r="8" spans="2:7" ht="17.25" customHeight="1" x14ac:dyDescent="0.25">
      <c r="B8" s="62" t="s">
        <v>165</v>
      </c>
      <c r="C8" s="243"/>
      <c r="D8" s="245"/>
    </row>
    <row r="9" spans="2:7" ht="18.75" customHeight="1" x14ac:dyDescent="0.25">
      <c r="B9" s="5" t="s">
        <v>3</v>
      </c>
      <c r="C9" s="63">
        <f t="shared" ref="C9:C24" si="0">D9/400</f>
        <v>0.05</v>
      </c>
      <c r="D9" s="64">
        <v>20</v>
      </c>
    </row>
    <row r="10" spans="2:7" ht="18.75" customHeight="1" x14ac:dyDescent="0.25">
      <c r="B10" s="36" t="s">
        <v>4</v>
      </c>
      <c r="C10" s="65">
        <f t="shared" si="0"/>
        <v>1.4999999999999999E-2</v>
      </c>
      <c r="D10" s="66">
        <v>6</v>
      </c>
    </row>
    <row r="11" spans="2:7" ht="18.75" customHeight="1" x14ac:dyDescent="0.25">
      <c r="B11" s="5" t="s">
        <v>5</v>
      </c>
      <c r="C11" s="63">
        <f t="shared" si="0"/>
        <v>5.2499999999999998E-2</v>
      </c>
      <c r="D11" s="64">
        <v>21</v>
      </c>
    </row>
    <row r="12" spans="2:7" ht="18.75" customHeight="1" x14ac:dyDescent="0.25">
      <c r="B12" s="36" t="s">
        <v>6</v>
      </c>
      <c r="C12" s="65">
        <f t="shared" si="0"/>
        <v>1.2500000000000001E-2</v>
      </c>
      <c r="D12" s="66">
        <v>5</v>
      </c>
    </row>
    <row r="13" spans="2:7" ht="17.25" customHeight="1" x14ac:dyDescent="0.25">
      <c r="B13" s="67" t="s">
        <v>164</v>
      </c>
      <c r="C13" s="248">
        <f t="shared" si="0"/>
        <v>0.01</v>
      </c>
      <c r="D13" s="246">
        <v>4</v>
      </c>
    </row>
    <row r="14" spans="2:7" ht="17.25" customHeight="1" x14ac:dyDescent="0.25">
      <c r="B14" s="68" t="s">
        <v>163</v>
      </c>
      <c r="C14" s="249"/>
      <c r="D14" s="247"/>
    </row>
    <row r="15" spans="2:7" ht="18.75" customHeight="1" x14ac:dyDescent="0.25">
      <c r="B15" s="36" t="s">
        <v>7</v>
      </c>
      <c r="C15" s="65">
        <f t="shared" si="0"/>
        <v>1.4999999999999999E-2</v>
      </c>
      <c r="D15" s="66">
        <v>6</v>
      </c>
    </row>
    <row r="16" spans="2:7" ht="18.75" customHeight="1" x14ac:dyDescent="0.25">
      <c r="B16" s="5" t="s">
        <v>8</v>
      </c>
      <c r="C16" s="63">
        <f t="shared" si="0"/>
        <v>1.2500000000000001E-2</v>
      </c>
      <c r="D16" s="64">
        <v>5</v>
      </c>
    </row>
    <row r="17" spans="2:6" ht="18.75" customHeight="1" x14ac:dyDescent="0.25">
      <c r="B17" s="36" t="s">
        <v>9</v>
      </c>
      <c r="C17" s="65">
        <f t="shared" si="0"/>
        <v>0.1525</v>
      </c>
      <c r="D17" s="66">
        <v>61</v>
      </c>
    </row>
    <row r="18" spans="2:6" ht="18.75" customHeight="1" x14ac:dyDescent="0.25">
      <c r="B18" s="5" t="s">
        <v>11</v>
      </c>
      <c r="C18" s="63">
        <f t="shared" si="0"/>
        <v>7.4999999999999997E-3</v>
      </c>
      <c r="D18" s="64">
        <v>3</v>
      </c>
    </row>
    <row r="19" spans="2:6" ht="18.75" customHeight="1" x14ac:dyDescent="0.25">
      <c r="B19" s="36" t="s">
        <v>16</v>
      </c>
      <c r="C19" s="65">
        <f t="shared" si="0"/>
        <v>5.0000000000000001E-3</v>
      </c>
      <c r="D19" s="66">
        <v>2</v>
      </c>
    </row>
    <row r="20" spans="2:6" ht="17.25" customHeight="1" x14ac:dyDescent="0.25">
      <c r="B20" s="9" t="s">
        <v>198</v>
      </c>
      <c r="C20" s="248">
        <f>D20/400</f>
        <v>1.4999999999999999E-2</v>
      </c>
      <c r="D20" s="246">
        <v>6</v>
      </c>
    </row>
    <row r="21" spans="2:6" ht="17.25" customHeight="1" x14ac:dyDescent="0.25">
      <c r="B21" s="10" t="s">
        <v>199</v>
      </c>
      <c r="C21" s="249"/>
      <c r="D21" s="247"/>
    </row>
    <row r="22" spans="2:6" ht="18.75" customHeight="1" x14ac:dyDescent="0.25">
      <c r="B22" s="36" t="s">
        <v>10</v>
      </c>
      <c r="C22" s="65">
        <f t="shared" si="0"/>
        <v>0.44</v>
      </c>
      <c r="D22" s="66">
        <v>176</v>
      </c>
    </row>
    <row r="23" spans="2:6" ht="18.75" customHeight="1" x14ac:dyDescent="0.25">
      <c r="B23" s="5" t="s">
        <v>12</v>
      </c>
      <c r="C23" s="63">
        <f t="shared" si="0"/>
        <v>1.2500000000000001E-2</v>
      </c>
      <c r="D23" s="64">
        <v>5</v>
      </c>
    </row>
    <row r="24" spans="2:6" ht="18.75" customHeight="1" x14ac:dyDescent="0.25">
      <c r="B24" s="36" t="s">
        <v>13</v>
      </c>
      <c r="C24" s="65">
        <f t="shared" si="0"/>
        <v>0.13250000000000001</v>
      </c>
      <c r="D24" s="66">
        <v>53</v>
      </c>
    </row>
    <row r="25" spans="2:6" ht="18.75" customHeight="1" thickBot="1" x14ac:dyDescent="0.3">
      <c r="B25" s="48" t="s">
        <v>15</v>
      </c>
      <c r="C25" s="109">
        <f>SUM(C7:C24)</f>
        <v>1</v>
      </c>
      <c r="D25" s="110">
        <f>SUM(D7:D24)</f>
        <v>400</v>
      </c>
    </row>
    <row r="26" spans="2:6" ht="16.5" thickBot="1" x14ac:dyDescent="0.3">
      <c r="C26" s="69"/>
    </row>
    <row r="27" spans="2:6" s="97" customFormat="1" ht="27.75" customHeight="1" x14ac:dyDescent="0.25">
      <c r="B27" s="240" t="s">
        <v>17</v>
      </c>
      <c r="C27" s="240"/>
      <c r="D27" s="240"/>
    </row>
    <row r="28" spans="2:6" ht="36" customHeight="1" x14ac:dyDescent="0.25">
      <c r="B28" s="3"/>
      <c r="C28" s="60" t="s">
        <v>1</v>
      </c>
      <c r="D28" s="4" t="s">
        <v>2</v>
      </c>
    </row>
    <row r="29" spans="2:6" ht="18.75" customHeight="1" x14ac:dyDescent="0.25">
      <c r="B29" s="7" t="s">
        <v>18</v>
      </c>
      <c r="C29" s="72">
        <v>4.2999999999999997E-2</v>
      </c>
      <c r="D29" s="73">
        <v>17</v>
      </c>
    </row>
    <row r="30" spans="2:6" ht="18.75" customHeight="1" x14ac:dyDescent="0.25">
      <c r="B30" s="5" t="s">
        <v>19</v>
      </c>
      <c r="C30" s="63">
        <v>0.105</v>
      </c>
      <c r="D30" s="64">
        <v>42</v>
      </c>
    </row>
    <row r="31" spans="2:6" ht="18.75" customHeight="1" x14ac:dyDescent="0.25">
      <c r="B31" s="7" t="s">
        <v>20</v>
      </c>
      <c r="C31" s="72">
        <v>0.155</v>
      </c>
      <c r="D31" s="73">
        <v>62</v>
      </c>
    </row>
    <row r="32" spans="2:6" ht="18.75" customHeight="1" x14ac:dyDescent="0.25">
      <c r="B32" s="5" t="s">
        <v>21</v>
      </c>
      <c r="C32" s="63">
        <v>0.12</v>
      </c>
      <c r="D32" s="64">
        <v>48</v>
      </c>
      <c r="F32" s="197"/>
    </row>
    <row r="33" spans="2:4" ht="18.75" customHeight="1" x14ac:dyDescent="0.25">
      <c r="B33" s="7" t="s">
        <v>22</v>
      </c>
      <c r="C33" s="72">
        <v>0.105</v>
      </c>
      <c r="D33" s="73">
        <v>42</v>
      </c>
    </row>
    <row r="34" spans="2:4" ht="18.75" customHeight="1" x14ac:dyDescent="0.25">
      <c r="B34" s="5" t="s">
        <v>23</v>
      </c>
      <c r="C34" s="63">
        <v>7.8E-2</v>
      </c>
      <c r="D34" s="64">
        <v>31</v>
      </c>
    </row>
    <row r="35" spans="2:4" ht="18.75" customHeight="1" x14ac:dyDescent="0.25">
      <c r="B35" s="7" t="s">
        <v>24</v>
      </c>
      <c r="C35" s="72">
        <v>0.128</v>
      </c>
      <c r="D35" s="73">
        <v>51</v>
      </c>
    </row>
    <row r="36" spans="2:4" ht="18.75" customHeight="1" x14ac:dyDescent="0.25">
      <c r="B36" s="5" t="s">
        <v>25</v>
      </c>
      <c r="C36" s="63">
        <v>0.11800000000000001</v>
      </c>
      <c r="D36" s="64">
        <v>47</v>
      </c>
    </row>
    <row r="37" spans="2:4" ht="18.75" customHeight="1" x14ac:dyDescent="0.25">
      <c r="B37" s="7" t="s">
        <v>26</v>
      </c>
      <c r="C37" s="72">
        <v>5.7999999999999996E-2</v>
      </c>
      <c r="D37" s="73">
        <v>23</v>
      </c>
    </row>
    <row r="38" spans="2:4" ht="18.75" customHeight="1" x14ac:dyDescent="0.25">
      <c r="B38" s="5" t="s">
        <v>27</v>
      </c>
      <c r="C38" s="63">
        <v>9.3000000000000013E-2</v>
      </c>
      <c r="D38" s="64">
        <v>37</v>
      </c>
    </row>
    <row r="39" spans="2:4" ht="18.75" customHeight="1" thickBot="1" x14ac:dyDescent="0.3">
      <c r="B39" s="99" t="s">
        <v>15</v>
      </c>
      <c r="C39" s="100">
        <v>1</v>
      </c>
      <c r="D39" s="101">
        <v>400</v>
      </c>
    </row>
    <row r="40" spans="2:4" ht="16.5" thickBot="1" x14ac:dyDescent="0.3"/>
    <row r="41" spans="2:4" s="97" customFormat="1" ht="27.75" customHeight="1" x14ac:dyDescent="0.25">
      <c r="B41" s="227" t="s">
        <v>28</v>
      </c>
      <c r="C41" s="227"/>
      <c r="D41" s="227"/>
    </row>
    <row r="42" spans="2:4" ht="36" customHeight="1" x14ac:dyDescent="0.25">
      <c r="B42" s="5"/>
      <c r="C42" s="60" t="s">
        <v>1</v>
      </c>
      <c r="D42" s="4" t="s">
        <v>2</v>
      </c>
    </row>
    <row r="43" spans="2:4" ht="18.75" customHeight="1" x14ac:dyDescent="0.25">
      <c r="B43" s="7" t="s">
        <v>30</v>
      </c>
      <c r="C43" s="72">
        <v>0.95499999999999996</v>
      </c>
      <c r="D43" s="73">
        <v>382</v>
      </c>
    </row>
    <row r="44" spans="2:4" ht="18.75" customHeight="1" x14ac:dyDescent="0.25">
      <c r="B44" s="5" t="s">
        <v>29</v>
      </c>
      <c r="C44" s="63">
        <v>4.4999999999999998E-2</v>
      </c>
      <c r="D44" s="64">
        <v>18</v>
      </c>
    </row>
    <row r="45" spans="2:4" ht="18.75" customHeight="1" thickBot="1" x14ac:dyDescent="0.3">
      <c r="B45" s="99" t="s">
        <v>15</v>
      </c>
      <c r="C45" s="100">
        <v>1</v>
      </c>
      <c r="D45" s="101">
        <v>400</v>
      </c>
    </row>
    <row r="46" spans="2:4" ht="16.5" thickBot="1" x14ac:dyDescent="0.3"/>
    <row r="47" spans="2:4" s="97" customFormat="1" ht="27.75" customHeight="1" x14ac:dyDescent="0.25">
      <c r="B47" s="227" t="s">
        <v>31</v>
      </c>
      <c r="C47" s="227"/>
      <c r="D47" s="227"/>
    </row>
    <row r="48" spans="2:4" ht="36" customHeight="1" x14ac:dyDescent="0.25">
      <c r="B48" s="5"/>
      <c r="C48" s="60" t="s">
        <v>1</v>
      </c>
      <c r="D48" s="4" t="s">
        <v>2</v>
      </c>
    </row>
    <row r="49" spans="2:4" ht="18.75" customHeight="1" x14ac:dyDescent="0.25">
      <c r="B49" s="7" t="s">
        <v>32</v>
      </c>
      <c r="C49" s="72">
        <v>0.95499999999999996</v>
      </c>
      <c r="D49" s="73">
        <v>382</v>
      </c>
    </row>
    <row r="50" spans="2:4" ht="18.75" customHeight="1" x14ac:dyDescent="0.25">
      <c r="B50" s="5" t="s">
        <v>33</v>
      </c>
      <c r="C50" s="63">
        <v>4.4999999999999998E-2</v>
      </c>
      <c r="D50" s="64">
        <v>18</v>
      </c>
    </row>
    <row r="51" spans="2:4" ht="18.75" customHeight="1" thickBot="1" x14ac:dyDescent="0.3">
      <c r="B51" s="99" t="s">
        <v>15</v>
      </c>
      <c r="C51" s="100">
        <f>SUM(C49:C50)</f>
        <v>1</v>
      </c>
      <c r="D51" s="105">
        <f>SUM(D49:D50)</f>
        <v>400</v>
      </c>
    </row>
    <row r="52" spans="2:4" ht="35.25" customHeight="1" thickBot="1" x14ac:dyDescent="0.3">
      <c r="B52" s="74"/>
      <c r="C52" s="75"/>
      <c r="D52" s="76"/>
    </row>
    <row r="53" spans="2:4" s="97" customFormat="1" ht="27.75" customHeight="1" x14ac:dyDescent="0.25">
      <c r="B53" s="227" t="s">
        <v>47</v>
      </c>
      <c r="C53" s="227"/>
      <c r="D53" s="227"/>
    </row>
    <row r="54" spans="2:4" ht="36" customHeight="1" x14ac:dyDescent="0.25">
      <c r="B54" s="5"/>
      <c r="C54" s="60" t="s">
        <v>1</v>
      </c>
      <c r="D54" s="4" t="s">
        <v>2</v>
      </c>
    </row>
    <row r="55" spans="2:4" ht="26.25" customHeight="1" x14ac:dyDescent="0.25">
      <c r="B55" s="112" t="s">
        <v>48</v>
      </c>
      <c r="C55" s="72">
        <v>1.8000000000000002E-2</v>
      </c>
      <c r="D55" s="73">
        <v>7</v>
      </c>
    </row>
    <row r="56" spans="2:4" ht="25.5" customHeight="1" x14ac:dyDescent="0.25">
      <c r="B56" s="113" t="s">
        <v>49</v>
      </c>
      <c r="C56" s="63">
        <v>4.8000000000000001E-2</v>
      </c>
      <c r="D56" s="64">
        <v>19</v>
      </c>
    </row>
    <row r="57" spans="2:4" ht="25.5" customHeight="1" x14ac:dyDescent="0.25">
      <c r="B57" s="112" t="s">
        <v>50</v>
      </c>
      <c r="C57" s="72">
        <v>0.36799999999999999</v>
      </c>
      <c r="D57" s="73">
        <v>147</v>
      </c>
    </row>
    <row r="58" spans="2:4" ht="25.5" customHeight="1" x14ac:dyDescent="0.25">
      <c r="B58" s="113" t="s">
        <v>51</v>
      </c>
      <c r="C58" s="63">
        <v>0.11800000000000001</v>
      </c>
      <c r="D58" s="64">
        <v>47</v>
      </c>
    </row>
    <row r="59" spans="2:4" ht="25.5" customHeight="1" x14ac:dyDescent="0.25">
      <c r="B59" s="112" t="s">
        <v>52</v>
      </c>
      <c r="C59" s="72">
        <v>0.31</v>
      </c>
      <c r="D59" s="73">
        <v>124</v>
      </c>
    </row>
    <row r="60" spans="2:4" ht="39.75" customHeight="1" x14ac:dyDescent="0.25">
      <c r="B60" s="113" t="s">
        <v>53</v>
      </c>
      <c r="C60" s="63">
        <v>6.5000000000000002E-2</v>
      </c>
      <c r="D60" s="64">
        <v>26</v>
      </c>
    </row>
    <row r="61" spans="2:4" ht="25.5" customHeight="1" x14ac:dyDescent="0.25">
      <c r="B61" s="112" t="s">
        <v>54</v>
      </c>
      <c r="C61" s="72">
        <v>0.05</v>
      </c>
      <c r="D61" s="73">
        <v>20</v>
      </c>
    </row>
    <row r="62" spans="2:4" ht="25.5" customHeight="1" x14ac:dyDescent="0.25">
      <c r="B62" s="113" t="s">
        <v>14</v>
      </c>
      <c r="C62" s="63">
        <v>2.5000000000000001E-2</v>
      </c>
      <c r="D62" s="64">
        <v>10</v>
      </c>
    </row>
    <row r="63" spans="2:4" ht="26.25" customHeight="1" thickBot="1" x14ac:dyDescent="0.3">
      <c r="B63" s="99" t="s">
        <v>15</v>
      </c>
      <c r="C63" s="100">
        <f>SUM(C55:C62)</f>
        <v>1.002</v>
      </c>
      <c r="D63" s="105">
        <f>SUM(D55:D62)</f>
        <v>400</v>
      </c>
    </row>
    <row r="64" spans="2:4" ht="16.5" thickBot="1" x14ac:dyDescent="0.3"/>
    <row r="65" spans="2:4" s="97" customFormat="1" ht="27.75" customHeight="1" x14ac:dyDescent="0.25">
      <c r="B65" s="227" t="s">
        <v>34</v>
      </c>
      <c r="C65" s="227"/>
      <c r="D65" s="227"/>
    </row>
    <row r="66" spans="2:4" ht="36" customHeight="1" x14ac:dyDescent="0.25">
      <c r="B66" s="115"/>
      <c r="C66" s="60" t="s">
        <v>1</v>
      </c>
      <c r="D66" s="4" t="s">
        <v>2</v>
      </c>
    </row>
    <row r="67" spans="2:4" ht="18.75" customHeight="1" x14ac:dyDescent="0.25">
      <c r="B67" s="7" t="s">
        <v>35</v>
      </c>
      <c r="C67" s="70">
        <f>D67/400</f>
        <v>5.0000000000000001E-3</v>
      </c>
      <c r="D67" s="71">
        <v>2</v>
      </c>
    </row>
    <row r="68" spans="2:4" ht="18.75" customHeight="1" x14ac:dyDescent="0.25">
      <c r="B68" s="5" t="s">
        <v>36</v>
      </c>
      <c r="C68" s="60">
        <f t="shared" ref="C68:C77" si="1">D68/400</f>
        <v>0.1075</v>
      </c>
      <c r="D68" s="4">
        <v>43</v>
      </c>
    </row>
    <row r="69" spans="2:4" ht="18.75" customHeight="1" x14ac:dyDescent="0.25">
      <c r="B69" s="7" t="s">
        <v>37</v>
      </c>
      <c r="C69" s="70">
        <f t="shared" si="1"/>
        <v>0.20499999999999999</v>
      </c>
      <c r="D69" s="71">
        <v>82</v>
      </c>
    </row>
    <row r="70" spans="2:4" ht="18.75" customHeight="1" x14ac:dyDescent="0.25">
      <c r="B70" s="5" t="s">
        <v>38</v>
      </c>
      <c r="C70" s="60">
        <f t="shared" si="1"/>
        <v>0.14749999999999999</v>
      </c>
      <c r="D70" s="4">
        <v>59</v>
      </c>
    </row>
    <row r="71" spans="2:4" ht="18.75" customHeight="1" x14ac:dyDescent="0.25">
      <c r="B71" s="7" t="s">
        <v>39</v>
      </c>
      <c r="C71" s="70">
        <f t="shared" si="1"/>
        <v>0.10249999999999999</v>
      </c>
      <c r="D71" s="71">
        <v>41</v>
      </c>
    </row>
    <row r="72" spans="2:4" ht="18.75" customHeight="1" x14ac:dyDescent="0.25">
      <c r="B72" s="5" t="s">
        <v>40</v>
      </c>
      <c r="C72" s="60">
        <f t="shared" si="1"/>
        <v>9.7500000000000003E-2</v>
      </c>
      <c r="D72" s="4">
        <v>39</v>
      </c>
    </row>
    <row r="73" spans="2:4" ht="18.75" customHeight="1" x14ac:dyDescent="0.25">
      <c r="B73" s="7" t="s">
        <v>19</v>
      </c>
      <c r="C73" s="70">
        <f t="shared" si="1"/>
        <v>0.1</v>
      </c>
      <c r="D73" s="71">
        <v>40</v>
      </c>
    </row>
    <row r="74" spans="2:4" ht="18.75" customHeight="1" x14ac:dyDescent="0.25">
      <c r="B74" s="5" t="s">
        <v>20</v>
      </c>
      <c r="C74" s="60">
        <f t="shared" si="1"/>
        <v>8.2500000000000004E-2</v>
      </c>
      <c r="D74" s="4">
        <v>33</v>
      </c>
    </row>
    <row r="75" spans="2:4" ht="18.75" customHeight="1" x14ac:dyDescent="0.25">
      <c r="B75" s="77" t="s">
        <v>21</v>
      </c>
      <c r="C75" s="70">
        <f t="shared" si="1"/>
        <v>5.5E-2</v>
      </c>
      <c r="D75" s="78">
        <v>22</v>
      </c>
    </row>
    <row r="76" spans="2:4" ht="18.75" customHeight="1" x14ac:dyDescent="0.25">
      <c r="B76" s="9" t="s">
        <v>22</v>
      </c>
      <c r="C76" s="60">
        <f t="shared" si="1"/>
        <v>0.05</v>
      </c>
      <c r="D76" s="116">
        <v>20</v>
      </c>
    </row>
    <row r="77" spans="2:4" ht="18.75" customHeight="1" x14ac:dyDescent="0.25">
      <c r="B77" s="77" t="s">
        <v>41</v>
      </c>
      <c r="C77" s="70">
        <f t="shared" si="1"/>
        <v>4.7500000000000001E-2</v>
      </c>
      <c r="D77" s="78">
        <v>19</v>
      </c>
    </row>
    <row r="78" spans="2:4" ht="18.75" customHeight="1" thickBot="1" x14ac:dyDescent="0.3">
      <c r="B78" s="48" t="s">
        <v>42</v>
      </c>
      <c r="C78" s="109">
        <f>SUM(C67:C77)</f>
        <v>1.0000000000000002</v>
      </c>
      <c r="D78" s="117">
        <f>SUM(D67:D77)</f>
        <v>400</v>
      </c>
    </row>
    <row r="79" spans="2:4" ht="16.5" thickBot="1" x14ac:dyDescent="0.3">
      <c r="B79" s="79"/>
      <c r="C79" s="80"/>
      <c r="D79" s="81"/>
    </row>
    <row r="80" spans="2:4" s="97" customFormat="1" ht="27.75" customHeight="1" x14ac:dyDescent="0.25">
      <c r="B80" s="227" t="s">
        <v>43</v>
      </c>
      <c r="C80" s="227"/>
      <c r="D80" s="227"/>
    </row>
    <row r="81" spans="2:4" ht="36" customHeight="1" x14ac:dyDescent="0.25">
      <c r="B81" s="115"/>
      <c r="C81" s="60" t="s">
        <v>1</v>
      </c>
      <c r="D81" s="4" t="s">
        <v>2</v>
      </c>
    </row>
    <row r="82" spans="2:4" ht="18.75" customHeight="1" x14ac:dyDescent="0.25">
      <c r="B82" s="7" t="s">
        <v>35</v>
      </c>
      <c r="C82" s="70">
        <f>D82/400</f>
        <v>0.115</v>
      </c>
      <c r="D82" s="71">
        <v>46</v>
      </c>
    </row>
    <row r="83" spans="2:4" ht="18.75" customHeight="1" x14ac:dyDescent="0.25">
      <c r="B83" s="5" t="s">
        <v>36</v>
      </c>
      <c r="C83" s="60">
        <f t="shared" ref="C83:C89" si="2">D83/400</f>
        <v>0.4</v>
      </c>
      <c r="D83" s="4">
        <v>160</v>
      </c>
    </row>
    <row r="84" spans="2:4" ht="18.75" customHeight="1" x14ac:dyDescent="0.25">
      <c r="B84" s="7" t="s">
        <v>37</v>
      </c>
      <c r="C84" s="70">
        <f t="shared" si="2"/>
        <v>0.23250000000000001</v>
      </c>
      <c r="D84" s="71">
        <v>93</v>
      </c>
    </row>
    <row r="85" spans="2:4" ht="18.75" customHeight="1" x14ac:dyDescent="0.25">
      <c r="B85" s="5" t="s">
        <v>38</v>
      </c>
      <c r="C85" s="60">
        <f t="shared" si="2"/>
        <v>0.10249999999999999</v>
      </c>
      <c r="D85" s="4">
        <v>41</v>
      </c>
    </row>
    <row r="86" spans="2:4" ht="18.75" customHeight="1" x14ac:dyDescent="0.25">
      <c r="B86" s="7" t="s">
        <v>39</v>
      </c>
      <c r="C86" s="70">
        <f t="shared" si="2"/>
        <v>7.4999999999999997E-2</v>
      </c>
      <c r="D86" s="71">
        <v>30</v>
      </c>
    </row>
    <row r="87" spans="2:4" ht="18.75" customHeight="1" x14ac:dyDescent="0.25">
      <c r="B87" s="5" t="s">
        <v>40</v>
      </c>
      <c r="C87" s="60">
        <f t="shared" si="2"/>
        <v>2.5000000000000001E-2</v>
      </c>
      <c r="D87" s="4">
        <v>10</v>
      </c>
    </row>
    <row r="88" spans="2:4" ht="18.75" customHeight="1" x14ac:dyDescent="0.25">
      <c r="B88" s="7" t="s">
        <v>19</v>
      </c>
      <c r="C88" s="70">
        <f t="shared" si="2"/>
        <v>1.7500000000000002E-2</v>
      </c>
      <c r="D88" s="71">
        <v>7</v>
      </c>
    </row>
    <row r="89" spans="2:4" ht="18.75" customHeight="1" x14ac:dyDescent="0.25">
      <c r="B89" s="9" t="s">
        <v>44</v>
      </c>
      <c r="C89" s="60">
        <f t="shared" si="2"/>
        <v>3.2500000000000001E-2</v>
      </c>
      <c r="D89" s="116">
        <v>13</v>
      </c>
    </row>
    <row r="90" spans="2:4" ht="18.75" customHeight="1" thickBot="1" x14ac:dyDescent="0.3">
      <c r="B90" s="99" t="s">
        <v>42</v>
      </c>
      <c r="C90" s="100">
        <f>SUM(C82:C89)</f>
        <v>1</v>
      </c>
      <c r="D90" s="101">
        <f>SUM(D82:D89)</f>
        <v>400</v>
      </c>
    </row>
    <row r="91" spans="2:4" ht="21" customHeight="1" x14ac:dyDescent="0.25">
      <c r="B91" s="82"/>
      <c r="C91" s="75"/>
      <c r="D91" s="83"/>
    </row>
    <row r="92" spans="2:4" ht="21" customHeight="1" thickBot="1" x14ac:dyDescent="0.3">
      <c r="B92" s="79"/>
      <c r="C92" s="114"/>
      <c r="D92" s="81"/>
    </row>
    <row r="93" spans="2:4" x14ac:dyDescent="0.25">
      <c r="B93" s="231" t="s">
        <v>162</v>
      </c>
      <c r="C93" s="231"/>
      <c r="D93" s="231"/>
    </row>
    <row r="94" spans="2:4" ht="17.25" customHeight="1" x14ac:dyDescent="0.25">
      <c r="B94" s="228" t="s">
        <v>161</v>
      </c>
      <c r="C94" s="228"/>
      <c r="D94" s="228"/>
    </row>
    <row r="95" spans="2:4" ht="36" customHeight="1" x14ac:dyDescent="0.25">
      <c r="B95" s="10"/>
      <c r="C95" s="118" t="s">
        <v>1</v>
      </c>
      <c r="D95" s="119" t="s">
        <v>2</v>
      </c>
    </row>
    <row r="96" spans="2:4" ht="18.75" customHeight="1" x14ac:dyDescent="0.25">
      <c r="B96" s="84">
        <v>1</v>
      </c>
      <c r="C96" s="70">
        <f>D96/399</f>
        <v>0.38596491228070173</v>
      </c>
      <c r="D96" s="71">
        <v>154</v>
      </c>
    </row>
    <row r="97" spans="2:8" ht="18.75" customHeight="1" x14ac:dyDescent="0.25">
      <c r="B97" s="120">
        <v>2</v>
      </c>
      <c r="C97" s="60">
        <f t="shared" ref="C97:C102" si="3">D97/399</f>
        <v>0.18546365914786966</v>
      </c>
      <c r="D97" s="4">
        <v>74</v>
      </c>
    </row>
    <row r="98" spans="2:8" ht="18.75" customHeight="1" x14ac:dyDescent="0.25">
      <c r="B98" s="84">
        <v>3</v>
      </c>
      <c r="C98" s="70">
        <f t="shared" si="3"/>
        <v>0.14035087719298245</v>
      </c>
      <c r="D98" s="73">
        <v>56</v>
      </c>
      <c r="H98" s="197"/>
    </row>
    <row r="99" spans="2:8" ht="18.75" customHeight="1" x14ac:dyDescent="0.25">
      <c r="B99" s="120">
        <v>4</v>
      </c>
      <c r="C99" s="60">
        <f t="shared" si="3"/>
        <v>8.5213032581453629E-2</v>
      </c>
      <c r="D99" s="64">
        <v>34</v>
      </c>
    </row>
    <row r="100" spans="2:8" ht="18.75" customHeight="1" x14ac:dyDescent="0.25">
      <c r="B100" s="84">
        <v>5</v>
      </c>
      <c r="C100" s="70">
        <f t="shared" si="3"/>
        <v>7.5187969924812026E-2</v>
      </c>
      <c r="D100" s="73">
        <v>30</v>
      </c>
    </row>
    <row r="101" spans="2:8" ht="18.75" customHeight="1" x14ac:dyDescent="0.25">
      <c r="B101" s="120">
        <v>6</v>
      </c>
      <c r="C101" s="60">
        <f t="shared" si="3"/>
        <v>6.0150375939849621E-2</v>
      </c>
      <c r="D101" s="64">
        <v>24</v>
      </c>
    </row>
    <row r="102" spans="2:8" ht="18.75" customHeight="1" x14ac:dyDescent="0.25">
      <c r="B102" s="42" t="s">
        <v>45</v>
      </c>
      <c r="C102" s="70">
        <f t="shared" si="3"/>
        <v>6.7669172932330823E-2</v>
      </c>
      <c r="D102" s="71">
        <v>27</v>
      </c>
    </row>
    <row r="103" spans="2:8" ht="18.75" customHeight="1" thickBot="1" x14ac:dyDescent="0.3">
      <c r="B103" s="48" t="s">
        <v>15</v>
      </c>
      <c r="C103" s="109">
        <f>SUM(C96:C102)</f>
        <v>1</v>
      </c>
      <c r="D103" s="117">
        <f>SUM(D96:D102)</f>
        <v>399</v>
      </c>
    </row>
    <row r="104" spans="2:8" ht="16.5" thickBot="1" x14ac:dyDescent="0.3">
      <c r="B104" s="79"/>
      <c r="C104" s="80"/>
      <c r="D104" s="81"/>
    </row>
    <row r="105" spans="2:8" s="97" customFormat="1" ht="27.75" customHeight="1" x14ac:dyDescent="0.25">
      <c r="B105" s="227" t="s">
        <v>46</v>
      </c>
      <c r="C105" s="227"/>
      <c r="D105" s="227"/>
    </row>
    <row r="106" spans="2:8" ht="36" customHeight="1" x14ac:dyDescent="0.25">
      <c r="B106" s="5"/>
      <c r="C106" s="60" t="s">
        <v>1</v>
      </c>
      <c r="D106" s="4" t="s">
        <v>2</v>
      </c>
    </row>
    <row r="107" spans="2:8" ht="18.75" customHeight="1" x14ac:dyDescent="0.25">
      <c r="B107" s="84">
        <v>0</v>
      </c>
      <c r="C107" s="72">
        <v>0.58799999999999997</v>
      </c>
      <c r="D107" s="73">
        <v>235</v>
      </c>
    </row>
    <row r="108" spans="2:8" ht="18.75" customHeight="1" x14ac:dyDescent="0.25">
      <c r="B108" s="120">
        <v>1</v>
      </c>
      <c r="C108" s="63">
        <v>0.223</v>
      </c>
      <c r="D108" s="64">
        <v>89</v>
      </c>
    </row>
    <row r="109" spans="2:8" ht="18.75" customHeight="1" x14ac:dyDescent="0.25">
      <c r="B109" s="84">
        <v>2</v>
      </c>
      <c r="C109" s="72">
        <v>0.113</v>
      </c>
      <c r="D109" s="73">
        <v>45</v>
      </c>
    </row>
    <row r="110" spans="2:8" ht="18.75" customHeight="1" x14ac:dyDescent="0.25">
      <c r="B110" s="120">
        <v>3</v>
      </c>
      <c r="C110" s="63">
        <v>0.03</v>
      </c>
      <c r="D110" s="64">
        <v>12</v>
      </c>
    </row>
    <row r="111" spans="2:8" ht="18.75" customHeight="1" x14ac:dyDescent="0.25">
      <c r="B111" s="84">
        <v>4</v>
      </c>
      <c r="C111" s="72">
        <v>2.7999999999999997E-2</v>
      </c>
      <c r="D111" s="73">
        <v>11</v>
      </c>
    </row>
    <row r="112" spans="2:8" ht="18.75" customHeight="1" x14ac:dyDescent="0.25">
      <c r="B112" s="120">
        <v>5</v>
      </c>
      <c r="C112" s="63">
        <v>0.01</v>
      </c>
      <c r="D112" s="64">
        <v>4</v>
      </c>
    </row>
    <row r="113" spans="2:5" ht="18.75" customHeight="1" x14ac:dyDescent="0.25">
      <c r="B113" s="84">
        <v>6</v>
      </c>
      <c r="C113" s="72">
        <v>0</v>
      </c>
      <c r="D113" s="73">
        <v>0</v>
      </c>
    </row>
    <row r="114" spans="2:5" ht="18.75" customHeight="1" x14ac:dyDescent="0.25">
      <c r="B114" s="5" t="s">
        <v>45</v>
      </c>
      <c r="C114" s="60">
        <v>8.0000000000000002E-3</v>
      </c>
      <c r="D114" s="4">
        <v>3</v>
      </c>
    </row>
    <row r="115" spans="2:5" ht="18.75" customHeight="1" thickBot="1" x14ac:dyDescent="0.3">
      <c r="B115" s="99" t="s">
        <v>15</v>
      </c>
      <c r="C115" s="100">
        <f>SUM(C107:C114)</f>
        <v>1</v>
      </c>
      <c r="D115" s="105">
        <f>SUM(D107:D114)</f>
        <v>399</v>
      </c>
    </row>
    <row r="116" spans="2:5" ht="16.5" thickBot="1" x14ac:dyDescent="0.3">
      <c r="B116" s="79"/>
      <c r="C116" s="80"/>
      <c r="D116" s="81"/>
    </row>
    <row r="117" spans="2:5" s="97" customFormat="1" ht="27.75" customHeight="1" x14ac:dyDescent="0.25">
      <c r="B117" s="227" t="s">
        <v>55</v>
      </c>
      <c r="C117" s="227"/>
      <c r="D117" s="227"/>
      <c r="E117" s="227"/>
    </row>
    <row r="118" spans="2:5" ht="36" customHeight="1" x14ac:dyDescent="0.25">
      <c r="B118" s="9"/>
      <c r="C118" s="111"/>
      <c r="D118" s="121" t="s">
        <v>1</v>
      </c>
      <c r="E118" s="4" t="s">
        <v>2</v>
      </c>
    </row>
    <row r="119" spans="2:5" ht="22.5" customHeight="1" x14ac:dyDescent="0.25">
      <c r="B119" s="226" t="s">
        <v>56</v>
      </c>
      <c r="C119" s="226"/>
      <c r="D119" s="72">
        <v>0.51300000000000001</v>
      </c>
      <c r="E119" s="73">
        <v>205</v>
      </c>
    </row>
    <row r="120" spans="2:5" ht="22.5" customHeight="1" x14ac:dyDescent="0.25">
      <c r="B120" s="230" t="s">
        <v>57</v>
      </c>
      <c r="C120" s="230"/>
      <c r="D120" s="63">
        <v>0.54500000000000004</v>
      </c>
      <c r="E120" s="64">
        <v>218</v>
      </c>
    </row>
    <row r="121" spans="2:5" ht="22.5" customHeight="1" x14ac:dyDescent="0.25">
      <c r="B121" s="226" t="s">
        <v>58</v>
      </c>
      <c r="C121" s="226"/>
      <c r="D121" s="72">
        <v>0.58799999999999997</v>
      </c>
      <c r="E121" s="73">
        <v>235</v>
      </c>
    </row>
    <row r="122" spans="2:5" ht="22.5" customHeight="1" x14ac:dyDescent="0.25">
      <c r="B122" s="230" t="s">
        <v>59</v>
      </c>
      <c r="C122" s="230"/>
      <c r="D122" s="63">
        <v>0.53</v>
      </c>
      <c r="E122" s="64">
        <v>212</v>
      </c>
    </row>
    <row r="123" spans="2:5" ht="22.5" customHeight="1" x14ac:dyDescent="0.25">
      <c r="B123" s="226" t="s">
        <v>60</v>
      </c>
      <c r="C123" s="226"/>
      <c r="D123" s="72">
        <v>0.24299999999999999</v>
      </c>
      <c r="E123" s="73">
        <v>97</v>
      </c>
    </row>
    <row r="124" spans="2:5" ht="22.5" customHeight="1" x14ac:dyDescent="0.25">
      <c r="B124" s="230" t="s">
        <v>61</v>
      </c>
      <c r="C124" s="230"/>
      <c r="D124" s="63">
        <v>0.10800000000000001</v>
      </c>
      <c r="E124" s="64">
        <v>43</v>
      </c>
    </row>
    <row r="125" spans="2:5" ht="22.5" customHeight="1" x14ac:dyDescent="0.25">
      <c r="B125" s="226" t="s">
        <v>62</v>
      </c>
      <c r="C125" s="226"/>
      <c r="D125" s="72">
        <v>0.16800000000000001</v>
      </c>
      <c r="E125" s="73">
        <v>67</v>
      </c>
    </row>
    <row r="126" spans="2:5" ht="35.25" customHeight="1" x14ac:dyDescent="0.25">
      <c r="B126" s="229" t="s">
        <v>63</v>
      </c>
      <c r="C126" s="229"/>
      <c r="D126" s="63">
        <v>0.29299999999999998</v>
      </c>
      <c r="E126" s="64">
        <v>117</v>
      </c>
    </row>
    <row r="127" spans="2:5" ht="22.5" customHeight="1" x14ac:dyDescent="0.25">
      <c r="B127" s="226" t="s">
        <v>14</v>
      </c>
      <c r="C127" s="226"/>
      <c r="D127" s="85">
        <v>8.3000000000000004E-2</v>
      </c>
      <c r="E127" s="86">
        <v>33</v>
      </c>
    </row>
    <row r="128" spans="2:5" ht="22.5" customHeight="1" thickBot="1" x14ac:dyDescent="0.3">
      <c r="B128" s="232" t="s">
        <v>64</v>
      </c>
      <c r="C128" s="232"/>
      <c r="D128" s="122">
        <v>0.13</v>
      </c>
      <c r="E128" s="123">
        <v>52</v>
      </c>
    </row>
    <row r="129" spans="2:4" ht="16.5" thickBot="1" x14ac:dyDescent="0.3"/>
    <row r="130" spans="2:4" s="97" customFormat="1" ht="27.75" customHeight="1" x14ac:dyDescent="0.25">
      <c r="B130" s="227" t="s">
        <v>65</v>
      </c>
      <c r="C130" s="227"/>
      <c r="D130" s="227"/>
    </row>
    <row r="131" spans="2:4" ht="36" customHeight="1" x14ac:dyDescent="0.25">
      <c r="B131" s="5"/>
      <c r="C131" s="60" t="s">
        <v>1</v>
      </c>
      <c r="D131" s="4" t="s">
        <v>2</v>
      </c>
    </row>
    <row r="132" spans="2:4" ht="18.75" customHeight="1" x14ac:dyDescent="0.25">
      <c r="B132" s="7" t="s">
        <v>66</v>
      </c>
      <c r="C132" s="72">
        <v>0.155</v>
      </c>
      <c r="D132" s="73">
        <v>62</v>
      </c>
    </row>
    <row r="133" spans="2:4" ht="18.75" customHeight="1" x14ac:dyDescent="0.25">
      <c r="B133" s="5" t="s">
        <v>67</v>
      </c>
      <c r="C133" s="63">
        <v>0.84499999999999997</v>
      </c>
      <c r="D133" s="64">
        <v>338</v>
      </c>
    </row>
    <row r="134" spans="2:4" ht="18.75" customHeight="1" thickBot="1" x14ac:dyDescent="0.3">
      <c r="B134" s="99" t="s">
        <v>15</v>
      </c>
      <c r="C134" s="100">
        <f>SUM(C132:C133)</f>
        <v>1</v>
      </c>
      <c r="D134" s="105">
        <v>400</v>
      </c>
    </row>
    <row r="135" spans="2:4" ht="16.5" thickBot="1" x14ac:dyDescent="0.3">
      <c r="B135" s="74"/>
      <c r="C135" s="75"/>
      <c r="D135" s="76"/>
    </row>
    <row r="136" spans="2:4" s="97" customFormat="1" ht="27.75" customHeight="1" x14ac:dyDescent="0.25">
      <c r="B136" s="227" t="s">
        <v>200</v>
      </c>
      <c r="C136" s="227"/>
      <c r="D136" s="227"/>
    </row>
    <row r="137" spans="2:4" ht="36" customHeight="1" x14ac:dyDescent="0.25">
      <c r="B137" s="5"/>
      <c r="C137" s="60" t="s">
        <v>1</v>
      </c>
      <c r="D137" s="4" t="s">
        <v>2</v>
      </c>
    </row>
    <row r="138" spans="2:4" ht="18.75" customHeight="1" x14ac:dyDescent="0.25">
      <c r="B138" s="7" t="s">
        <v>68</v>
      </c>
      <c r="C138" s="72">
        <v>0.45299999999999996</v>
      </c>
      <c r="D138" s="73">
        <v>181</v>
      </c>
    </row>
    <row r="139" spans="2:4" ht="18.75" customHeight="1" x14ac:dyDescent="0.25">
      <c r="B139" s="5" t="s">
        <v>69</v>
      </c>
      <c r="C139" s="63">
        <v>0.14800000000000002</v>
      </c>
      <c r="D139" s="64">
        <v>59</v>
      </c>
    </row>
    <row r="140" spans="2:4" ht="18.75" customHeight="1" x14ac:dyDescent="0.25">
      <c r="B140" s="7" t="s">
        <v>70</v>
      </c>
      <c r="C140" s="72">
        <v>9.3000000000000013E-2</v>
      </c>
      <c r="D140" s="73">
        <v>37</v>
      </c>
    </row>
    <row r="141" spans="2:4" ht="18.75" customHeight="1" x14ac:dyDescent="0.25">
      <c r="B141" s="5" t="s">
        <v>71</v>
      </c>
      <c r="C141" s="63">
        <v>8.8000000000000009E-2</v>
      </c>
      <c r="D141" s="64">
        <v>35</v>
      </c>
    </row>
    <row r="142" spans="2:4" ht="18.75" customHeight="1" x14ac:dyDescent="0.25">
      <c r="B142" s="7" t="s">
        <v>72</v>
      </c>
      <c r="C142" s="72">
        <v>8.3000000000000004E-2</v>
      </c>
      <c r="D142" s="73">
        <v>33</v>
      </c>
    </row>
    <row r="143" spans="2:4" ht="18.75" customHeight="1" x14ac:dyDescent="0.25">
      <c r="B143" s="5" t="s">
        <v>73</v>
      </c>
      <c r="C143" s="63">
        <v>0.34499999999999997</v>
      </c>
      <c r="D143" s="64">
        <v>138</v>
      </c>
    </row>
    <row r="144" spans="2:4" ht="18.75" customHeight="1" x14ac:dyDescent="0.25">
      <c r="B144" s="7" t="s">
        <v>14</v>
      </c>
      <c r="C144" s="85">
        <v>1.4999999999999999E-2</v>
      </c>
      <c r="D144" s="86">
        <v>6</v>
      </c>
    </row>
    <row r="145" spans="2:6" ht="18.75" customHeight="1" thickBot="1" x14ac:dyDescent="0.3">
      <c r="B145" s="124" t="s">
        <v>74</v>
      </c>
      <c r="C145" s="125">
        <v>0.435</v>
      </c>
      <c r="D145" s="123">
        <v>174</v>
      </c>
    </row>
    <row r="146" spans="2:6" ht="16.5" thickBot="1" x14ac:dyDescent="0.3">
      <c r="B146" s="82"/>
      <c r="C146" s="69"/>
      <c r="D146" s="87"/>
    </row>
    <row r="147" spans="2:6" s="97" customFormat="1" ht="27.75" customHeight="1" x14ac:dyDescent="0.25">
      <c r="B147" s="227" t="s">
        <v>75</v>
      </c>
      <c r="C147" s="227"/>
      <c r="D147" s="227"/>
    </row>
    <row r="148" spans="2:6" ht="36" customHeight="1" x14ac:dyDescent="0.25">
      <c r="B148" s="58"/>
      <c r="C148" s="60" t="s">
        <v>1</v>
      </c>
      <c r="D148" s="4" t="s">
        <v>2</v>
      </c>
    </row>
    <row r="149" spans="2:6" ht="18.75" customHeight="1" x14ac:dyDescent="0.25">
      <c r="B149" s="88" t="s">
        <v>74</v>
      </c>
      <c r="C149" s="72">
        <v>0.44329896907216493</v>
      </c>
      <c r="D149" s="73">
        <v>172</v>
      </c>
    </row>
    <row r="150" spans="2:6" ht="18.75" customHeight="1" x14ac:dyDescent="0.25">
      <c r="B150" s="5" t="s">
        <v>76</v>
      </c>
      <c r="C150" s="63">
        <v>0.25</v>
      </c>
      <c r="D150" s="64">
        <v>97</v>
      </c>
    </row>
    <row r="151" spans="2:6" ht="18.75" customHeight="1" x14ac:dyDescent="0.25">
      <c r="B151" s="7" t="s">
        <v>77</v>
      </c>
      <c r="C151" s="72">
        <v>0.13917525773195877</v>
      </c>
      <c r="D151" s="73">
        <v>54</v>
      </c>
    </row>
    <row r="152" spans="2:6" ht="18.75" customHeight="1" x14ac:dyDescent="0.25">
      <c r="B152" s="5" t="s">
        <v>78</v>
      </c>
      <c r="C152" s="63">
        <v>0.1056701030927835</v>
      </c>
      <c r="D152" s="64">
        <v>41</v>
      </c>
    </row>
    <row r="153" spans="2:6" ht="18.75" customHeight="1" x14ac:dyDescent="0.25">
      <c r="B153" s="7" t="s">
        <v>79</v>
      </c>
      <c r="C153" s="72">
        <v>6.1855670103092786E-2</v>
      </c>
      <c r="D153" s="73">
        <v>24</v>
      </c>
    </row>
    <row r="154" spans="2:6" ht="18.75" customHeight="1" thickBot="1" x14ac:dyDescent="0.3">
      <c r="B154" s="48" t="s">
        <v>15</v>
      </c>
      <c r="C154" s="109">
        <v>0.99999999999999989</v>
      </c>
      <c r="D154" s="110">
        <v>388</v>
      </c>
    </row>
    <row r="156" spans="2:6" s="97" customFormat="1" ht="27.75" customHeight="1" x14ac:dyDescent="0.25">
      <c r="B156" s="235" t="s">
        <v>80</v>
      </c>
      <c r="C156" s="235"/>
      <c r="D156" s="235"/>
      <c r="E156" s="235"/>
      <c r="F156" s="235"/>
    </row>
    <row r="157" spans="2:6" ht="36" customHeight="1" x14ac:dyDescent="0.25">
      <c r="B157" s="55"/>
      <c r="C157" s="111"/>
      <c r="D157" s="121" t="s">
        <v>197</v>
      </c>
      <c r="E157" s="121" t="s">
        <v>202</v>
      </c>
      <c r="F157" s="116" t="s">
        <v>2</v>
      </c>
    </row>
    <row r="158" spans="2:6" ht="44.25" customHeight="1" x14ac:dyDescent="0.25">
      <c r="B158" s="234" t="s">
        <v>81</v>
      </c>
      <c r="C158" s="234"/>
      <c r="D158" s="234"/>
      <c r="E158" s="72">
        <v>0.39200000000000002</v>
      </c>
      <c r="F158" s="73">
        <v>74</v>
      </c>
    </row>
    <row r="159" spans="2:6" ht="44.25" customHeight="1" x14ac:dyDescent="0.25">
      <c r="B159" s="229" t="s">
        <v>82</v>
      </c>
      <c r="C159" s="229"/>
      <c r="D159" s="229"/>
      <c r="E159" s="63">
        <v>0.312</v>
      </c>
      <c r="F159" s="64">
        <v>59</v>
      </c>
    </row>
    <row r="160" spans="2:6" ht="44.25" customHeight="1" x14ac:dyDescent="0.25">
      <c r="B160" s="238" t="s">
        <v>83</v>
      </c>
      <c r="C160" s="238"/>
      <c r="D160" s="238"/>
      <c r="E160" s="72">
        <v>0.16399999999999998</v>
      </c>
      <c r="F160" s="73">
        <v>31</v>
      </c>
    </row>
    <row r="161" spans="2:6" ht="44.25" customHeight="1" x14ac:dyDescent="0.25">
      <c r="B161" s="229" t="s">
        <v>84</v>
      </c>
      <c r="C161" s="229"/>
      <c r="D161" s="229"/>
      <c r="E161" s="63">
        <v>0.13200000000000001</v>
      </c>
      <c r="F161" s="64">
        <v>25</v>
      </c>
    </row>
    <row r="162" spans="2:6" ht="44.25" customHeight="1" thickBot="1" x14ac:dyDescent="0.3">
      <c r="B162" s="237" t="s">
        <v>85</v>
      </c>
      <c r="C162" s="237"/>
      <c r="D162" s="237"/>
      <c r="E162" s="136"/>
      <c r="F162" s="137">
        <v>189</v>
      </c>
    </row>
    <row r="163" spans="2:6" ht="43.5" customHeight="1" x14ac:dyDescent="0.25">
      <c r="B163" s="239" t="s">
        <v>203</v>
      </c>
      <c r="C163" s="239"/>
      <c r="D163" s="239"/>
      <c r="E163" s="239"/>
      <c r="F163" s="239"/>
    </row>
    <row r="164" spans="2:6" ht="16.5" thickBot="1" x14ac:dyDescent="0.3">
      <c r="B164" s="89"/>
      <c r="C164" s="89"/>
      <c r="D164" s="90"/>
      <c r="E164" s="91"/>
    </row>
    <row r="165" spans="2:6" s="97" customFormat="1" ht="27.75" customHeight="1" x14ac:dyDescent="0.25">
      <c r="B165" s="240" t="s">
        <v>86</v>
      </c>
      <c r="C165" s="240"/>
      <c r="D165" s="240"/>
    </row>
    <row r="166" spans="2:6" ht="36" customHeight="1" x14ac:dyDescent="0.25">
      <c r="B166" s="3"/>
      <c r="C166" s="60" t="s">
        <v>1</v>
      </c>
      <c r="D166" s="4" t="s">
        <v>2</v>
      </c>
    </row>
    <row r="167" spans="2:6" ht="20.25" customHeight="1" x14ac:dyDescent="0.25">
      <c r="B167" s="92">
        <v>0</v>
      </c>
      <c r="C167" s="72">
        <v>0.79700000000000004</v>
      </c>
      <c r="D167" s="73">
        <v>291</v>
      </c>
    </row>
    <row r="168" spans="2:6" ht="20.25" customHeight="1" x14ac:dyDescent="0.25">
      <c r="B168" s="126" t="s">
        <v>87</v>
      </c>
      <c r="C168" s="63">
        <v>0.18899999999999997</v>
      </c>
      <c r="D168" s="64">
        <v>69</v>
      </c>
    </row>
    <row r="169" spans="2:6" ht="20.25" customHeight="1" x14ac:dyDescent="0.25">
      <c r="B169" s="93" t="s">
        <v>88</v>
      </c>
      <c r="C169" s="72">
        <v>1.1000000000000001E-2</v>
      </c>
      <c r="D169" s="73">
        <v>4</v>
      </c>
    </row>
    <row r="170" spans="2:6" ht="20.25" customHeight="1" x14ac:dyDescent="0.25">
      <c r="B170" s="126" t="s">
        <v>89</v>
      </c>
      <c r="C170" s="63">
        <v>0</v>
      </c>
      <c r="D170" s="64">
        <v>0</v>
      </c>
    </row>
    <row r="171" spans="2:6" ht="20.25" customHeight="1" x14ac:dyDescent="0.25">
      <c r="B171" s="93" t="s">
        <v>90</v>
      </c>
      <c r="C171" s="72">
        <v>0</v>
      </c>
      <c r="D171" s="73">
        <v>0</v>
      </c>
    </row>
    <row r="172" spans="2:6" ht="20.25" customHeight="1" x14ac:dyDescent="0.25">
      <c r="B172" s="126" t="s">
        <v>91</v>
      </c>
      <c r="C172" s="63">
        <v>0</v>
      </c>
      <c r="D172" s="64">
        <v>0</v>
      </c>
    </row>
    <row r="173" spans="2:6" ht="20.25" customHeight="1" x14ac:dyDescent="0.25">
      <c r="B173" s="93" t="s">
        <v>92</v>
      </c>
      <c r="C173" s="72">
        <v>3.0000000000000001E-3</v>
      </c>
      <c r="D173" s="73">
        <v>1</v>
      </c>
    </row>
    <row r="174" spans="2:6" ht="20.25" customHeight="1" x14ac:dyDescent="0.25">
      <c r="B174" s="126" t="s">
        <v>93</v>
      </c>
      <c r="C174" s="63">
        <v>0</v>
      </c>
      <c r="D174" s="64">
        <v>0</v>
      </c>
    </row>
    <row r="175" spans="2:6" s="106" customFormat="1" ht="20.25" customHeight="1" thickBot="1" x14ac:dyDescent="0.3">
      <c r="B175" s="108" t="s">
        <v>15</v>
      </c>
      <c r="C175" s="107">
        <f>SUM(C167:C174)</f>
        <v>1</v>
      </c>
      <c r="D175" s="104">
        <v>365</v>
      </c>
    </row>
    <row r="176" spans="2:6" ht="16.5" thickBot="1" x14ac:dyDescent="0.3">
      <c r="B176" s="94"/>
      <c r="C176" s="95"/>
      <c r="D176" s="91"/>
    </row>
    <row r="177" spans="2:4" s="97" customFormat="1" ht="27.75" customHeight="1" x14ac:dyDescent="0.25">
      <c r="B177" s="227" t="s">
        <v>94</v>
      </c>
      <c r="C177" s="227"/>
      <c r="D177" s="227"/>
    </row>
    <row r="178" spans="2:4" ht="36" customHeight="1" x14ac:dyDescent="0.25">
      <c r="B178" s="5"/>
      <c r="C178" s="60" t="s">
        <v>1</v>
      </c>
      <c r="D178" s="4" t="s">
        <v>2</v>
      </c>
    </row>
    <row r="179" spans="2:4" ht="18.75" customHeight="1" x14ac:dyDescent="0.25">
      <c r="B179" s="7" t="s">
        <v>66</v>
      </c>
      <c r="C179" s="72">
        <v>0.24299999999999999</v>
      </c>
      <c r="D179" s="73">
        <v>97</v>
      </c>
    </row>
    <row r="180" spans="2:4" ht="18.75" customHeight="1" x14ac:dyDescent="0.25">
      <c r="B180" s="5" t="s">
        <v>67</v>
      </c>
      <c r="C180" s="63">
        <v>0.75800000000000001</v>
      </c>
      <c r="D180" s="64">
        <v>303</v>
      </c>
    </row>
    <row r="181" spans="2:4" s="106" customFormat="1" ht="18.75" customHeight="1" thickBot="1" x14ac:dyDescent="0.3">
      <c r="B181" s="99" t="s">
        <v>15</v>
      </c>
      <c r="C181" s="100">
        <v>1.0009999999999999</v>
      </c>
      <c r="D181" s="105">
        <v>400</v>
      </c>
    </row>
    <row r="182" spans="2:4" ht="16.5" thickBot="1" x14ac:dyDescent="0.3">
      <c r="B182" s="74"/>
      <c r="C182" s="96"/>
      <c r="D182" s="76"/>
    </row>
    <row r="183" spans="2:4" s="97" customFormat="1" ht="27.75" customHeight="1" x14ac:dyDescent="0.25">
      <c r="B183" s="227" t="s">
        <v>95</v>
      </c>
      <c r="C183" s="227"/>
      <c r="D183" s="227"/>
    </row>
    <row r="184" spans="2:4" ht="36" customHeight="1" x14ac:dyDescent="0.25">
      <c r="B184" s="5"/>
      <c r="C184" s="60" t="s">
        <v>1</v>
      </c>
      <c r="D184" s="4" t="s">
        <v>2</v>
      </c>
    </row>
    <row r="185" spans="2:4" ht="18.75" customHeight="1" x14ac:dyDescent="0.25">
      <c r="B185" s="7" t="s">
        <v>66</v>
      </c>
      <c r="C185" s="72">
        <v>0.38500000000000001</v>
      </c>
      <c r="D185" s="73">
        <v>154</v>
      </c>
    </row>
    <row r="186" spans="2:4" ht="18.75" customHeight="1" x14ac:dyDescent="0.25">
      <c r="B186" s="5" t="s">
        <v>67</v>
      </c>
      <c r="C186" s="63">
        <v>0.60299999999999998</v>
      </c>
      <c r="D186" s="64">
        <v>241</v>
      </c>
    </row>
    <row r="187" spans="2:4" ht="18.75" customHeight="1" x14ac:dyDescent="0.25">
      <c r="B187" s="7" t="s">
        <v>96</v>
      </c>
      <c r="C187" s="72">
        <v>1.3000000000000001E-2</v>
      </c>
      <c r="D187" s="73">
        <v>5</v>
      </c>
    </row>
    <row r="188" spans="2:4" s="106" customFormat="1" ht="18.75" customHeight="1" thickBot="1" x14ac:dyDescent="0.3">
      <c r="B188" s="48" t="s">
        <v>42</v>
      </c>
      <c r="C188" s="109">
        <v>1.0009999999999999</v>
      </c>
      <c r="D188" s="110">
        <v>400</v>
      </c>
    </row>
    <row r="189" spans="2:4" ht="17.25" customHeight="1" x14ac:dyDescent="0.25">
      <c r="B189" s="74"/>
      <c r="C189" s="96"/>
      <c r="D189" s="76"/>
    </row>
    <row r="190" spans="2:4" ht="17.25" customHeight="1" thickBot="1" x14ac:dyDescent="0.3">
      <c r="B190" s="74"/>
      <c r="C190" s="96"/>
      <c r="D190" s="76"/>
    </row>
    <row r="191" spans="2:4" ht="21" customHeight="1" x14ac:dyDescent="0.25">
      <c r="B191" s="233" t="s">
        <v>158</v>
      </c>
      <c r="C191" s="233"/>
      <c r="D191" s="233"/>
    </row>
    <row r="192" spans="2:4" ht="21.75" customHeight="1" x14ac:dyDescent="0.25">
      <c r="B192" s="236" t="s">
        <v>157</v>
      </c>
      <c r="C192" s="236"/>
      <c r="D192" s="236"/>
    </row>
    <row r="193" spans="2:4" ht="36" customHeight="1" x14ac:dyDescent="0.25">
      <c r="B193" s="10"/>
      <c r="C193" s="118" t="s">
        <v>1</v>
      </c>
      <c r="D193" s="119" t="s">
        <v>2</v>
      </c>
    </row>
    <row r="194" spans="2:4" ht="18.75" customHeight="1" x14ac:dyDescent="0.25">
      <c r="B194" s="7" t="s">
        <v>97</v>
      </c>
      <c r="C194" s="72">
        <v>0.34799999999999998</v>
      </c>
      <c r="D194" s="73">
        <v>139</v>
      </c>
    </row>
    <row r="195" spans="2:4" ht="18.75" customHeight="1" x14ac:dyDescent="0.25">
      <c r="B195" s="5" t="s">
        <v>98</v>
      </c>
      <c r="C195" s="63">
        <v>0.23300000000000001</v>
      </c>
      <c r="D195" s="64">
        <v>93</v>
      </c>
    </row>
    <row r="196" spans="2:4" ht="18.75" customHeight="1" x14ac:dyDescent="0.25">
      <c r="B196" s="7" t="s">
        <v>99</v>
      </c>
      <c r="C196" s="72">
        <v>0.2</v>
      </c>
      <c r="D196" s="73">
        <v>80</v>
      </c>
    </row>
    <row r="197" spans="2:4" ht="18.75" customHeight="1" x14ac:dyDescent="0.25">
      <c r="B197" s="5" t="s">
        <v>100</v>
      </c>
      <c r="C197" s="63">
        <v>0.10300000000000001</v>
      </c>
      <c r="D197" s="64">
        <v>41</v>
      </c>
    </row>
    <row r="198" spans="2:4" ht="18.75" customHeight="1" x14ac:dyDescent="0.25">
      <c r="B198" s="7" t="s">
        <v>101</v>
      </c>
      <c r="C198" s="72">
        <v>5.2999999999999999E-2</v>
      </c>
      <c r="D198" s="73">
        <v>21</v>
      </c>
    </row>
    <row r="199" spans="2:4" ht="18.75" customHeight="1" x14ac:dyDescent="0.25">
      <c r="B199" s="5" t="s">
        <v>102</v>
      </c>
      <c r="C199" s="63">
        <v>6.5000000000000002E-2</v>
      </c>
      <c r="D199" s="64">
        <v>26</v>
      </c>
    </row>
    <row r="200" spans="2:4" ht="18.75" customHeight="1" thickBot="1" x14ac:dyDescent="0.3">
      <c r="B200" s="99" t="s">
        <v>15</v>
      </c>
      <c r="C200" s="100">
        <v>1.002</v>
      </c>
      <c r="D200" s="105">
        <v>400</v>
      </c>
    </row>
    <row r="201" spans="2:4" ht="18.75" customHeight="1" thickBot="1" x14ac:dyDescent="0.3">
      <c r="B201" s="74"/>
      <c r="C201" s="96"/>
      <c r="D201" s="76"/>
    </row>
    <row r="202" spans="2:4" s="98" customFormat="1" ht="21" customHeight="1" x14ac:dyDescent="0.3">
      <c r="B202" s="241" t="s">
        <v>160</v>
      </c>
      <c r="C202" s="241"/>
      <c r="D202" s="241"/>
    </row>
    <row r="203" spans="2:4" s="98" customFormat="1" ht="21" customHeight="1" x14ac:dyDescent="0.25">
      <c r="B203" s="236" t="s">
        <v>159</v>
      </c>
      <c r="C203" s="236"/>
      <c r="D203" s="236"/>
    </row>
    <row r="204" spans="2:4" ht="36" customHeight="1" x14ac:dyDescent="0.25">
      <c r="B204" s="10"/>
      <c r="C204" s="118" t="s">
        <v>1</v>
      </c>
      <c r="D204" s="119" t="s">
        <v>2</v>
      </c>
    </row>
    <row r="205" spans="2:4" ht="18.75" customHeight="1" x14ac:dyDescent="0.25">
      <c r="B205" s="7" t="s">
        <v>103</v>
      </c>
      <c r="C205" s="70">
        <v>3.7499999999999999E-2</v>
      </c>
      <c r="D205" s="71">
        <v>15</v>
      </c>
    </row>
    <row r="206" spans="2:4" ht="18.75" customHeight="1" x14ac:dyDescent="0.25">
      <c r="B206" s="5" t="s">
        <v>104</v>
      </c>
      <c r="C206" s="60">
        <v>0.09</v>
      </c>
      <c r="D206" s="4">
        <v>36</v>
      </c>
    </row>
    <row r="207" spans="2:4" ht="18.75" customHeight="1" x14ac:dyDescent="0.25">
      <c r="B207" s="7" t="s">
        <v>105</v>
      </c>
      <c r="C207" s="70">
        <v>0.1225</v>
      </c>
      <c r="D207" s="71">
        <v>49</v>
      </c>
    </row>
    <row r="208" spans="2:4" ht="18.75" customHeight="1" x14ac:dyDescent="0.25">
      <c r="B208" s="5" t="s">
        <v>106</v>
      </c>
      <c r="C208" s="60">
        <v>7.0000000000000007E-2</v>
      </c>
      <c r="D208" s="4">
        <v>28</v>
      </c>
    </row>
    <row r="209" spans="2:4" ht="18.75" customHeight="1" x14ac:dyDescent="0.25">
      <c r="B209" s="7" t="s">
        <v>107</v>
      </c>
      <c r="C209" s="70">
        <v>7.7499999999999999E-2</v>
      </c>
      <c r="D209" s="71">
        <v>31</v>
      </c>
    </row>
    <row r="210" spans="2:4" ht="18.75" customHeight="1" x14ac:dyDescent="0.25">
      <c r="B210" s="5" t="s">
        <v>108</v>
      </c>
      <c r="C210" s="60">
        <v>9.7500000000000003E-2</v>
      </c>
      <c r="D210" s="4">
        <v>39</v>
      </c>
    </row>
    <row r="211" spans="2:4" ht="18.75" customHeight="1" x14ac:dyDescent="0.25">
      <c r="B211" s="7" t="s">
        <v>109</v>
      </c>
      <c r="C211" s="70">
        <v>0.09</v>
      </c>
      <c r="D211" s="71">
        <v>36</v>
      </c>
    </row>
    <row r="212" spans="2:4" ht="18.75" customHeight="1" x14ac:dyDescent="0.25">
      <c r="B212" s="5" t="s">
        <v>110</v>
      </c>
      <c r="C212" s="60">
        <v>0.14499999999999999</v>
      </c>
      <c r="D212" s="4">
        <v>58</v>
      </c>
    </row>
    <row r="213" spans="2:4" ht="18.75" customHeight="1" x14ac:dyDescent="0.25">
      <c r="B213" s="7" t="s">
        <v>111</v>
      </c>
      <c r="C213" s="70">
        <v>8.5000000000000006E-2</v>
      </c>
      <c r="D213" s="71">
        <v>34</v>
      </c>
    </row>
    <row r="214" spans="2:4" ht="18.75" customHeight="1" x14ac:dyDescent="0.25">
      <c r="B214" s="5" t="s">
        <v>112</v>
      </c>
      <c r="C214" s="60">
        <v>6.7500000000000004E-2</v>
      </c>
      <c r="D214" s="4">
        <v>27</v>
      </c>
    </row>
    <row r="215" spans="2:4" ht="18.75" customHeight="1" x14ac:dyDescent="0.25">
      <c r="B215" s="7" t="s">
        <v>113</v>
      </c>
      <c r="C215" s="70">
        <v>0.05</v>
      </c>
      <c r="D215" s="71">
        <v>20</v>
      </c>
    </row>
    <row r="216" spans="2:4" ht="18.75" customHeight="1" x14ac:dyDescent="0.25">
      <c r="B216" s="5" t="s">
        <v>114</v>
      </c>
      <c r="C216" s="60">
        <v>4.4999999999999998E-2</v>
      </c>
      <c r="D216" s="4">
        <v>18</v>
      </c>
    </row>
    <row r="217" spans="2:4" ht="18.75" customHeight="1" x14ac:dyDescent="0.25">
      <c r="B217" s="77" t="s">
        <v>115</v>
      </c>
      <c r="C217" s="70">
        <v>2.2499999999999999E-2</v>
      </c>
      <c r="D217" s="78">
        <v>9</v>
      </c>
    </row>
    <row r="218" spans="2:4" ht="18.75" customHeight="1" thickBot="1" x14ac:dyDescent="0.3">
      <c r="B218" s="48" t="s">
        <v>15</v>
      </c>
      <c r="C218" s="109">
        <v>1</v>
      </c>
      <c r="D218" s="117">
        <v>400</v>
      </c>
    </row>
    <row r="219" spans="2:4" ht="16.5" thickBot="1" x14ac:dyDescent="0.3">
      <c r="B219" s="74"/>
      <c r="C219" s="96"/>
      <c r="D219" s="83"/>
    </row>
    <row r="220" spans="2:4" s="97" customFormat="1" ht="27.75" customHeight="1" x14ac:dyDescent="0.25">
      <c r="B220" s="227" t="s">
        <v>116</v>
      </c>
      <c r="C220" s="227"/>
      <c r="D220" s="227"/>
    </row>
    <row r="221" spans="2:4" ht="36" customHeight="1" x14ac:dyDescent="0.25">
      <c r="B221" s="5"/>
      <c r="C221" s="60" t="s">
        <v>1</v>
      </c>
      <c r="D221" s="4" t="s">
        <v>2</v>
      </c>
    </row>
    <row r="222" spans="2:4" ht="18.75" customHeight="1" x14ac:dyDescent="0.25">
      <c r="B222" s="93" t="s">
        <v>117</v>
      </c>
      <c r="C222" s="72">
        <v>0.34</v>
      </c>
      <c r="D222" s="73">
        <v>136</v>
      </c>
    </row>
    <row r="223" spans="2:4" ht="18.75" customHeight="1" x14ac:dyDescent="0.25">
      <c r="B223" s="126" t="s">
        <v>118</v>
      </c>
      <c r="C223" s="63">
        <v>8.3000000000000004E-2</v>
      </c>
      <c r="D223" s="64">
        <v>33</v>
      </c>
    </row>
    <row r="224" spans="2:4" ht="18.75" customHeight="1" x14ac:dyDescent="0.25">
      <c r="B224" s="93" t="s">
        <v>119</v>
      </c>
      <c r="C224" s="72">
        <v>7.2999999999999995E-2</v>
      </c>
      <c r="D224" s="73">
        <v>29</v>
      </c>
    </row>
    <row r="225" spans="2:4" ht="18.75" customHeight="1" x14ac:dyDescent="0.25">
      <c r="B225" s="126" t="s">
        <v>120</v>
      </c>
      <c r="C225" s="63">
        <v>0.05</v>
      </c>
      <c r="D225" s="64">
        <v>20</v>
      </c>
    </row>
    <row r="226" spans="2:4" ht="18.75" customHeight="1" x14ac:dyDescent="0.25">
      <c r="B226" s="93" t="s">
        <v>121</v>
      </c>
      <c r="C226" s="72">
        <v>4.2999999999999997E-2</v>
      </c>
      <c r="D226" s="73">
        <v>17</v>
      </c>
    </row>
    <row r="227" spans="2:4" ht="18.75" customHeight="1" x14ac:dyDescent="0.25">
      <c r="B227" s="126" t="s">
        <v>122</v>
      </c>
      <c r="C227" s="63">
        <v>3.5000000000000003E-2</v>
      </c>
      <c r="D227" s="64">
        <v>14</v>
      </c>
    </row>
    <row r="228" spans="2:4" ht="18.75" customHeight="1" x14ac:dyDescent="0.25">
      <c r="B228" s="93" t="s">
        <v>123</v>
      </c>
      <c r="C228" s="72">
        <v>2.5000000000000001E-2</v>
      </c>
      <c r="D228" s="73">
        <v>10</v>
      </c>
    </row>
    <row r="229" spans="2:4" ht="18.75" customHeight="1" x14ac:dyDescent="0.25">
      <c r="B229" s="126" t="s">
        <v>124</v>
      </c>
      <c r="C229" s="63">
        <v>2.5000000000000001E-2</v>
      </c>
      <c r="D229" s="64">
        <v>10</v>
      </c>
    </row>
    <row r="230" spans="2:4" ht="18.75" customHeight="1" x14ac:dyDescent="0.25">
      <c r="B230" s="93" t="s">
        <v>125</v>
      </c>
      <c r="C230" s="72">
        <v>2.5000000000000001E-2</v>
      </c>
      <c r="D230" s="73">
        <v>10</v>
      </c>
    </row>
    <row r="231" spans="2:4" ht="18.75" customHeight="1" x14ac:dyDescent="0.25">
      <c r="B231" s="126" t="s">
        <v>126</v>
      </c>
      <c r="C231" s="63">
        <v>2.3E-2</v>
      </c>
      <c r="D231" s="64">
        <v>9</v>
      </c>
    </row>
    <row r="232" spans="2:4" ht="18.75" customHeight="1" x14ac:dyDescent="0.25">
      <c r="B232" s="93" t="s">
        <v>127</v>
      </c>
      <c r="C232" s="72">
        <v>0.02</v>
      </c>
      <c r="D232" s="73">
        <v>8</v>
      </c>
    </row>
    <row r="233" spans="2:4" ht="18.75" customHeight="1" x14ac:dyDescent="0.25">
      <c r="B233" s="126" t="s">
        <v>128</v>
      </c>
      <c r="C233" s="63">
        <v>0.02</v>
      </c>
      <c r="D233" s="64">
        <v>8</v>
      </c>
    </row>
    <row r="234" spans="2:4" ht="18.75" customHeight="1" x14ac:dyDescent="0.25">
      <c r="B234" s="93" t="s">
        <v>129</v>
      </c>
      <c r="C234" s="72">
        <v>0.02</v>
      </c>
      <c r="D234" s="73">
        <v>8</v>
      </c>
    </row>
    <row r="235" spans="2:4" ht="18.75" customHeight="1" x14ac:dyDescent="0.25">
      <c r="B235" s="126" t="s">
        <v>130</v>
      </c>
      <c r="C235" s="63">
        <v>1.8000000000000002E-2</v>
      </c>
      <c r="D235" s="64">
        <v>7</v>
      </c>
    </row>
    <row r="236" spans="2:4" ht="18.75" customHeight="1" x14ac:dyDescent="0.25">
      <c r="B236" s="93" t="s">
        <v>131</v>
      </c>
      <c r="C236" s="72">
        <v>1.8000000000000002E-2</v>
      </c>
      <c r="D236" s="73">
        <v>7</v>
      </c>
    </row>
    <row r="237" spans="2:4" ht="18.75" customHeight="1" x14ac:dyDescent="0.25">
      <c r="B237" s="126" t="s">
        <v>132</v>
      </c>
      <c r="C237" s="63">
        <v>1.8000000000000002E-2</v>
      </c>
      <c r="D237" s="64">
        <v>7</v>
      </c>
    </row>
    <row r="238" spans="2:4" ht="18.75" customHeight="1" x14ac:dyDescent="0.25">
      <c r="B238" s="93" t="s">
        <v>133</v>
      </c>
      <c r="C238" s="72">
        <v>1.4999999999999999E-2</v>
      </c>
      <c r="D238" s="73">
        <v>6</v>
      </c>
    </row>
    <row r="239" spans="2:4" ht="18.75" customHeight="1" x14ac:dyDescent="0.25">
      <c r="B239" s="126" t="s">
        <v>134</v>
      </c>
      <c r="C239" s="63">
        <v>1.4999999999999999E-2</v>
      </c>
      <c r="D239" s="64">
        <v>6</v>
      </c>
    </row>
    <row r="240" spans="2:4" ht="18.75" customHeight="1" x14ac:dyDescent="0.25">
      <c r="B240" s="93" t="s">
        <v>135</v>
      </c>
      <c r="C240" s="72">
        <v>1.4999999999999999E-2</v>
      </c>
      <c r="D240" s="73">
        <v>6</v>
      </c>
    </row>
    <row r="241" spans="2:4" ht="18.75" customHeight="1" x14ac:dyDescent="0.25">
      <c r="B241" s="126" t="s">
        <v>136</v>
      </c>
      <c r="C241" s="63">
        <v>0.01</v>
      </c>
      <c r="D241" s="64">
        <v>4</v>
      </c>
    </row>
    <row r="242" spans="2:4" ht="18.75" customHeight="1" x14ac:dyDescent="0.25">
      <c r="B242" s="93" t="s">
        <v>137</v>
      </c>
      <c r="C242" s="72">
        <v>0.01</v>
      </c>
      <c r="D242" s="73">
        <v>4</v>
      </c>
    </row>
    <row r="243" spans="2:4" ht="18.75" customHeight="1" x14ac:dyDescent="0.25">
      <c r="B243" s="126" t="s">
        <v>138</v>
      </c>
      <c r="C243" s="63">
        <v>0.01</v>
      </c>
      <c r="D243" s="64">
        <v>4</v>
      </c>
    </row>
    <row r="244" spans="2:4" ht="18.75" customHeight="1" x14ac:dyDescent="0.25">
      <c r="B244" s="93" t="s">
        <v>139</v>
      </c>
      <c r="C244" s="72">
        <v>8.0000000000000002E-3</v>
      </c>
      <c r="D244" s="73">
        <v>3</v>
      </c>
    </row>
    <row r="245" spans="2:4" ht="18.75" customHeight="1" x14ac:dyDescent="0.25">
      <c r="B245" s="126" t="s">
        <v>140</v>
      </c>
      <c r="C245" s="63">
        <v>8.0000000000000002E-3</v>
      </c>
      <c r="D245" s="64">
        <v>3</v>
      </c>
    </row>
    <row r="246" spans="2:4" ht="18.75" customHeight="1" x14ac:dyDescent="0.25">
      <c r="B246" s="93" t="s">
        <v>141</v>
      </c>
      <c r="C246" s="72">
        <v>8.0000000000000002E-3</v>
      </c>
      <c r="D246" s="73">
        <v>3</v>
      </c>
    </row>
    <row r="247" spans="2:4" ht="18.75" customHeight="1" x14ac:dyDescent="0.25">
      <c r="B247" s="126" t="s">
        <v>142</v>
      </c>
      <c r="C247" s="63">
        <v>8.0000000000000002E-3</v>
      </c>
      <c r="D247" s="64">
        <v>3</v>
      </c>
    </row>
    <row r="248" spans="2:4" ht="18.75" customHeight="1" x14ac:dyDescent="0.25">
      <c r="B248" s="93" t="s">
        <v>143</v>
      </c>
      <c r="C248" s="72">
        <v>8.0000000000000002E-3</v>
      </c>
      <c r="D248" s="73">
        <v>3</v>
      </c>
    </row>
    <row r="249" spans="2:4" ht="18.75" customHeight="1" x14ac:dyDescent="0.25">
      <c r="B249" s="126" t="s">
        <v>144</v>
      </c>
      <c r="C249" s="63">
        <v>8.0000000000000002E-3</v>
      </c>
      <c r="D249" s="64">
        <v>3</v>
      </c>
    </row>
    <row r="250" spans="2:4" ht="18.75" customHeight="1" x14ac:dyDescent="0.25">
      <c r="B250" s="93" t="s">
        <v>145</v>
      </c>
      <c r="C250" s="72">
        <v>8.0000000000000002E-3</v>
      </c>
      <c r="D250" s="73">
        <v>3</v>
      </c>
    </row>
    <row r="251" spans="2:4" ht="18.75" customHeight="1" x14ac:dyDescent="0.25">
      <c r="B251" s="126" t="s">
        <v>146</v>
      </c>
      <c r="C251" s="63">
        <v>5.0000000000000001E-3</v>
      </c>
      <c r="D251" s="64">
        <v>2</v>
      </c>
    </row>
    <row r="252" spans="2:4" ht="18.75" customHeight="1" x14ac:dyDescent="0.25">
      <c r="B252" s="93" t="s">
        <v>147</v>
      </c>
      <c r="C252" s="72">
        <v>5.0000000000000001E-3</v>
      </c>
      <c r="D252" s="73">
        <v>2</v>
      </c>
    </row>
    <row r="253" spans="2:4" ht="18.75" customHeight="1" x14ac:dyDescent="0.25">
      <c r="B253" s="126" t="s">
        <v>148</v>
      </c>
      <c r="C253" s="63">
        <v>5.0000000000000001E-3</v>
      </c>
      <c r="D253" s="64">
        <v>2</v>
      </c>
    </row>
    <row r="254" spans="2:4" ht="18.75" customHeight="1" x14ac:dyDescent="0.25">
      <c r="B254" s="93" t="s">
        <v>149</v>
      </c>
      <c r="C254" s="72">
        <v>5.0000000000000001E-3</v>
      </c>
      <c r="D254" s="73">
        <v>2</v>
      </c>
    </row>
    <row r="255" spans="2:4" ht="18.75" customHeight="1" x14ac:dyDescent="0.25">
      <c r="B255" s="126" t="s">
        <v>150</v>
      </c>
      <c r="C255" s="63">
        <v>5.0000000000000001E-3</v>
      </c>
      <c r="D255" s="64">
        <v>2</v>
      </c>
    </row>
    <row r="256" spans="2:4" ht="18.75" customHeight="1" x14ac:dyDescent="0.25">
      <c r="B256" s="93" t="s">
        <v>151</v>
      </c>
      <c r="C256" s="72">
        <v>3.0000000000000001E-3</v>
      </c>
      <c r="D256" s="73">
        <v>1</v>
      </c>
    </row>
    <row r="257" spans="2:4" ht="18.75" customHeight="1" x14ac:dyDescent="0.25">
      <c r="B257" s="126" t="s">
        <v>152</v>
      </c>
      <c r="C257" s="63">
        <v>3.0000000000000001E-3</v>
      </c>
      <c r="D257" s="64">
        <v>1</v>
      </c>
    </row>
    <row r="258" spans="2:4" ht="18.75" customHeight="1" x14ac:dyDescent="0.25">
      <c r="B258" s="93" t="s">
        <v>153</v>
      </c>
      <c r="C258" s="72">
        <v>3.0000000000000001E-3</v>
      </c>
      <c r="D258" s="73">
        <v>1</v>
      </c>
    </row>
    <row r="259" spans="2:4" ht="18.75" customHeight="1" x14ac:dyDescent="0.25">
      <c r="B259" s="126" t="s">
        <v>154</v>
      </c>
      <c r="C259" s="63">
        <v>3.0000000000000001E-3</v>
      </c>
      <c r="D259" s="64">
        <v>1</v>
      </c>
    </row>
    <row r="260" spans="2:4" ht="18.75" customHeight="1" x14ac:dyDescent="0.25">
      <c r="B260" s="93" t="s">
        <v>155</v>
      </c>
      <c r="C260" s="72">
        <v>3.0000000000000001E-3</v>
      </c>
      <c r="D260" s="73">
        <v>1</v>
      </c>
    </row>
    <row r="261" spans="2:4" ht="18.75" customHeight="1" x14ac:dyDescent="0.25">
      <c r="B261" s="127" t="s">
        <v>156</v>
      </c>
      <c r="C261" s="128">
        <v>3.0000000000000001E-3</v>
      </c>
      <c r="D261" s="129">
        <v>1</v>
      </c>
    </row>
    <row r="262" spans="2:4" ht="18.75" customHeight="1" thickBot="1" x14ac:dyDescent="0.3">
      <c r="B262" s="102" t="s">
        <v>15</v>
      </c>
      <c r="C262" s="103">
        <v>1.01</v>
      </c>
      <c r="D262" s="104">
        <v>400</v>
      </c>
    </row>
  </sheetData>
  <mergeCells count="45">
    <mergeCell ref="B5:D5"/>
    <mergeCell ref="B27:D27"/>
    <mergeCell ref="B41:D41"/>
    <mergeCell ref="B47:D47"/>
    <mergeCell ref="C7:C8"/>
    <mergeCell ref="D7:D8"/>
    <mergeCell ref="D20:D21"/>
    <mergeCell ref="C20:C21"/>
    <mergeCell ref="C13:C14"/>
    <mergeCell ref="D13:D14"/>
    <mergeCell ref="B203:D203"/>
    <mergeCell ref="B220:D220"/>
    <mergeCell ref="B162:D162"/>
    <mergeCell ref="B161:D161"/>
    <mergeCell ref="B160:D160"/>
    <mergeCell ref="B163:F163"/>
    <mergeCell ref="B177:D177"/>
    <mergeCell ref="B165:D165"/>
    <mergeCell ref="B192:D192"/>
    <mergeCell ref="B202:D202"/>
    <mergeCell ref="B128:C128"/>
    <mergeCell ref="B183:D183"/>
    <mergeCell ref="B191:D191"/>
    <mergeCell ref="B130:D130"/>
    <mergeCell ref="B136:D136"/>
    <mergeCell ref="B147:D147"/>
    <mergeCell ref="B159:D159"/>
    <mergeCell ref="B158:D158"/>
    <mergeCell ref="B156:F156"/>
    <mergeCell ref="B53:D53"/>
    <mergeCell ref="B65:D65"/>
    <mergeCell ref="B120:C120"/>
    <mergeCell ref="B119:C119"/>
    <mergeCell ref="B117:E117"/>
    <mergeCell ref="B93:D93"/>
    <mergeCell ref="B127:C127"/>
    <mergeCell ref="B121:C121"/>
    <mergeCell ref="B80:D80"/>
    <mergeCell ref="B94:D94"/>
    <mergeCell ref="B105:D105"/>
    <mergeCell ref="B126:C126"/>
    <mergeCell ref="B125:C125"/>
    <mergeCell ref="B124:C124"/>
    <mergeCell ref="B123:C123"/>
    <mergeCell ref="B122:C12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AX25"/>
  <sheetViews>
    <sheetView showGridLines="0" zoomScale="80" zoomScaleNormal="80" zoomScalePageLayoutView="80" workbookViewId="0">
      <selection activeCell="U13" sqref="U13"/>
    </sheetView>
  </sheetViews>
  <sheetFormatPr defaultColWidth="8.85546875" defaultRowHeight="15" x14ac:dyDescent="0.25"/>
  <cols>
    <col min="2" max="2" width="27" customWidth="1"/>
    <col min="3" max="3" width="7.42578125" customWidth="1"/>
    <col min="4" max="6" width="12.42578125" customWidth="1"/>
    <col min="7" max="7" width="13.42578125" customWidth="1"/>
    <col min="8" max="14" width="12.42578125" customWidth="1"/>
    <col min="15" max="15" width="13.42578125" customWidth="1"/>
    <col min="16" max="16" width="12.42578125" customWidth="1"/>
    <col min="18" max="18" width="16.85546875" customWidth="1"/>
    <col min="19" max="19" width="17" customWidth="1"/>
    <col min="20" max="20" width="4.7109375" customWidth="1"/>
    <col min="21" max="21" width="17" customWidth="1"/>
    <col min="22" max="22" width="4.7109375" customWidth="1"/>
    <col min="23" max="23" width="17" customWidth="1"/>
    <col min="24" max="24" width="4.7109375" customWidth="1"/>
    <col min="25" max="25" width="17" customWidth="1"/>
    <col min="26" max="26" width="4.7109375" customWidth="1"/>
    <col min="27" max="27" width="17" customWidth="1"/>
    <col min="28" max="28" width="4.7109375" customWidth="1"/>
    <col min="29" max="29" width="17" customWidth="1"/>
    <col min="30" max="30" width="4.42578125" customWidth="1"/>
    <col min="31" max="31" width="16.42578125" customWidth="1"/>
    <col min="32" max="32" width="4.42578125" customWidth="1"/>
    <col min="33" max="33" width="16.42578125" customWidth="1"/>
    <col min="34" max="34" width="4.42578125" customWidth="1"/>
    <col min="35" max="35" width="16.42578125" customWidth="1"/>
    <col min="36" max="36" width="4.42578125" customWidth="1"/>
    <col min="37" max="37" width="16.42578125" customWidth="1"/>
    <col min="38" max="38" width="4.42578125" customWidth="1"/>
    <col min="39" max="39" width="16.42578125" customWidth="1"/>
    <col min="40" max="40" width="4.42578125" customWidth="1"/>
    <col min="41" max="41" width="16.42578125" customWidth="1"/>
    <col min="42" max="42" width="4.42578125" customWidth="1"/>
    <col min="43" max="43" width="16.42578125" customWidth="1"/>
    <col min="44" max="44" width="4.42578125" customWidth="1"/>
    <col min="45" max="45" width="16.42578125" customWidth="1"/>
    <col min="46" max="46" width="4.42578125" customWidth="1"/>
    <col min="47" max="47" width="16.42578125" customWidth="1"/>
    <col min="48" max="48" width="4.42578125" customWidth="1"/>
  </cols>
  <sheetData>
    <row r="1" spans="2:50" ht="21" x14ac:dyDescent="0.25">
      <c r="B1" s="202" t="s">
        <v>214</v>
      </c>
      <c r="C1" s="206"/>
      <c r="D1" s="206"/>
      <c r="E1" s="206"/>
      <c r="F1" s="206"/>
      <c r="G1" s="207"/>
      <c r="I1" s="198"/>
      <c r="J1" s="198"/>
      <c r="K1" s="198"/>
      <c r="L1" s="198"/>
      <c r="M1" s="198"/>
      <c r="N1" s="198"/>
      <c r="O1" s="198"/>
    </row>
    <row r="2" spans="2:50" ht="21.75" thickBot="1" x14ac:dyDescent="0.3">
      <c r="B2" s="204" t="s">
        <v>212</v>
      </c>
      <c r="C2" s="208"/>
      <c r="D2" s="208"/>
      <c r="E2" s="208"/>
      <c r="F2" s="208"/>
      <c r="G2" s="209"/>
      <c r="I2" s="198"/>
      <c r="J2" s="198"/>
      <c r="K2" s="198"/>
      <c r="L2" s="198"/>
      <c r="M2" s="198"/>
      <c r="N2" s="198"/>
      <c r="O2" s="198"/>
    </row>
    <row r="3" spans="2:50" ht="15.75" thickBot="1" x14ac:dyDescent="0.3"/>
    <row r="4" spans="2:50" ht="34.5" customHeight="1" x14ac:dyDescent="0.25">
      <c r="B4" s="240" t="s">
        <v>201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</row>
    <row r="5" spans="2:50" ht="45" customHeight="1" x14ac:dyDescent="0.25">
      <c r="B5" s="263" t="s">
        <v>168</v>
      </c>
      <c r="C5" s="265" t="s">
        <v>174</v>
      </c>
      <c r="D5" s="267" t="s">
        <v>175</v>
      </c>
      <c r="E5" s="268"/>
      <c r="F5" s="269" t="s">
        <v>176</v>
      </c>
      <c r="G5" s="270"/>
      <c r="H5" s="267" t="s">
        <v>177</v>
      </c>
      <c r="I5" s="268"/>
      <c r="J5" s="269" t="s">
        <v>176</v>
      </c>
      <c r="K5" s="270"/>
      <c r="L5" s="267" t="s">
        <v>178</v>
      </c>
      <c r="M5" s="268"/>
      <c r="N5" s="269" t="s">
        <v>176</v>
      </c>
      <c r="O5" s="270"/>
      <c r="P5" s="271" t="s">
        <v>179</v>
      </c>
    </row>
    <row r="6" spans="2:50" ht="15.75" x14ac:dyDescent="0.25">
      <c r="B6" s="264"/>
      <c r="C6" s="266"/>
      <c r="D6" s="54" t="s">
        <v>180</v>
      </c>
      <c r="E6" s="55" t="s">
        <v>181</v>
      </c>
      <c r="F6" s="56" t="s">
        <v>182</v>
      </c>
      <c r="G6" s="57" t="s">
        <v>183</v>
      </c>
      <c r="H6" s="54" t="s">
        <v>180</v>
      </c>
      <c r="I6" s="55" t="s">
        <v>181</v>
      </c>
      <c r="J6" s="56" t="s">
        <v>182</v>
      </c>
      <c r="K6" s="57" t="s">
        <v>183</v>
      </c>
      <c r="L6" s="54" t="s">
        <v>180</v>
      </c>
      <c r="M6" s="55" t="s">
        <v>181</v>
      </c>
      <c r="N6" s="56" t="s">
        <v>182</v>
      </c>
      <c r="O6" s="57" t="s">
        <v>183</v>
      </c>
      <c r="P6" s="272"/>
    </row>
    <row r="7" spans="2:50" ht="24" customHeight="1" x14ac:dyDescent="0.25">
      <c r="B7" s="170" t="s">
        <v>184</v>
      </c>
      <c r="C7" s="273">
        <v>26</v>
      </c>
      <c r="D7" s="261">
        <v>63230.769230769234</v>
      </c>
      <c r="E7" s="259">
        <v>60500</v>
      </c>
      <c r="F7" s="259">
        <v>22000</v>
      </c>
      <c r="G7" s="257">
        <v>155000</v>
      </c>
      <c r="H7" s="261">
        <v>11555.555555555555</v>
      </c>
      <c r="I7" s="259">
        <v>3000</v>
      </c>
      <c r="J7" s="259">
        <v>0</v>
      </c>
      <c r="K7" s="257">
        <v>40000</v>
      </c>
      <c r="L7" s="261">
        <v>75153.846153846156</v>
      </c>
      <c r="M7" s="259">
        <v>72000</v>
      </c>
      <c r="N7" s="259">
        <v>32000</v>
      </c>
      <c r="O7" s="257">
        <v>155500</v>
      </c>
      <c r="P7" s="255">
        <v>0.70370370370370372</v>
      </c>
    </row>
    <row r="8" spans="2:50" ht="24" customHeight="1" x14ac:dyDescent="0.25">
      <c r="B8" s="171" t="s">
        <v>165</v>
      </c>
      <c r="C8" s="274"/>
      <c r="D8" s="262"/>
      <c r="E8" s="260"/>
      <c r="F8" s="260"/>
      <c r="G8" s="258"/>
      <c r="H8" s="262"/>
      <c r="I8" s="260"/>
      <c r="J8" s="260"/>
      <c r="K8" s="258"/>
      <c r="L8" s="262"/>
      <c r="M8" s="260"/>
      <c r="N8" s="260"/>
      <c r="O8" s="258"/>
      <c r="P8" s="256"/>
    </row>
    <row r="9" spans="2:50" ht="24" customHeight="1" x14ac:dyDescent="0.25">
      <c r="B9" s="172" t="s">
        <v>3</v>
      </c>
      <c r="C9" s="173">
        <v>20</v>
      </c>
      <c r="D9" s="174">
        <v>58200</v>
      </c>
      <c r="E9" s="175">
        <v>60500</v>
      </c>
      <c r="F9" s="175">
        <v>16000</v>
      </c>
      <c r="G9" s="176">
        <v>87000</v>
      </c>
      <c r="H9" s="188">
        <v>12950</v>
      </c>
      <c r="I9" s="189">
        <v>5000</v>
      </c>
      <c r="J9" s="189">
        <v>0</v>
      </c>
      <c r="K9" s="190">
        <v>50000</v>
      </c>
      <c r="L9" s="188">
        <v>71150</v>
      </c>
      <c r="M9" s="189">
        <v>67000</v>
      </c>
      <c r="N9" s="189">
        <v>36000</v>
      </c>
      <c r="O9" s="190">
        <v>132000</v>
      </c>
      <c r="P9" s="178">
        <v>0.44999999999999996</v>
      </c>
      <c r="AX9" s="198"/>
    </row>
    <row r="10" spans="2:50" ht="24" customHeight="1" x14ac:dyDescent="0.25">
      <c r="B10" s="179" t="s">
        <v>4</v>
      </c>
      <c r="C10" s="180">
        <v>6</v>
      </c>
      <c r="D10" s="181">
        <v>46833.333333333336</v>
      </c>
      <c r="E10" s="182">
        <v>44000</v>
      </c>
      <c r="F10" s="182">
        <v>32000</v>
      </c>
      <c r="G10" s="183">
        <v>65000</v>
      </c>
      <c r="H10" s="181">
        <v>7750</v>
      </c>
      <c r="I10" s="182">
        <v>6500</v>
      </c>
      <c r="J10" s="182">
        <v>500</v>
      </c>
      <c r="K10" s="183">
        <v>20000</v>
      </c>
      <c r="L10" s="181">
        <v>54583.333333333336</v>
      </c>
      <c r="M10" s="182">
        <v>51000</v>
      </c>
      <c r="N10" s="182">
        <v>37000</v>
      </c>
      <c r="O10" s="183">
        <v>85000</v>
      </c>
      <c r="P10" s="187">
        <v>1</v>
      </c>
    </row>
    <row r="11" spans="2:50" ht="24" customHeight="1" x14ac:dyDescent="0.25">
      <c r="B11" s="172" t="s">
        <v>5</v>
      </c>
      <c r="C11" s="173">
        <v>21</v>
      </c>
      <c r="D11" s="174">
        <v>47857.142857142855</v>
      </c>
      <c r="E11" s="175">
        <v>51000</v>
      </c>
      <c r="F11" s="175">
        <v>20000</v>
      </c>
      <c r="G11" s="176">
        <v>75000</v>
      </c>
      <c r="H11" s="188">
        <v>8142.8571428571431</v>
      </c>
      <c r="I11" s="189">
        <v>3000</v>
      </c>
      <c r="J11" s="189">
        <v>0</v>
      </c>
      <c r="K11" s="190">
        <v>44000</v>
      </c>
      <c r="L11" s="188">
        <v>56000</v>
      </c>
      <c r="M11" s="189">
        <v>54000</v>
      </c>
      <c r="N11" s="189">
        <v>29000</v>
      </c>
      <c r="O11" s="190">
        <v>95000</v>
      </c>
      <c r="P11" s="178">
        <v>0.90476190476190477</v>
      </c>
    </row>
    <row r="12" spans="2:50" ht="24" customHeight="1" x14ac:dyDescent="0.25">
      <c r="B12" s="179" t="s">
        <v>6</v>
      </c>
      <c r="C12" s="180">
        <v>4</v>
      </c>
      <c r="D12" s="181">
        <v>33500</v>
      </c>
      <c r="E12" s="182">
        <v>37500</v>
      </c>
      <c r="F12" s="182">
        <v>19000</v>
      </c>
      <c r="G12" s="183">
        <v>40000</v>
      </c>
      <c r="H12" s="181">
        <v>7750</v>
      </c>
      <c r="I12" s="182">
        <v>3500</v>
      </c>
      <c r="J12" s="182">
        <v>0</v>
      </c>
      <c r="K12" s="183">
        <v>24000</v>
      </c>
      <c r="L12" s="181">
        <v>41250</v>
      </c>
      <c r="M12" s="182">
        <v>39500</v>
      </c>
      <c r="N12" s="182">
        <v>26000</v>
      </c>
      <c r="O12" s="183">
        <v>60000</v>
      </c>
      <c r="P12" s="187">
        <v>0.6</v>
      </c>
    </row>
    <row r="13" spans="2:50" ht="24" customHeight="1" x14ac:dyDescent="0.25">
      <c r="B13" s="172" t="s">
        <v>164</v>
      </c>
      <c r="C13" s="254">
        <v>5</v>
      </c>
      <c r="D13" s="253">
        <v>60250</v>
      </c>
      <c r="E13" s="252">
        <v>56500</v>
      </c>
      <c r="F13" s="252">
        <v>52000</v>
      </c>
      <c r="G13" s="250">
        <v>76000</v>
      </c>
      <c r="H13" s="253">
        <v>2000</v>
      </c>
      <c r="I13" s="252">
        <v>2000</v>
      </c>
      <c r="J13" s="252">
        <v>0</v>
      </c>
      <c r="K13" s="250">
        <v>4000</v>
      </c>
      <c r="L13" s="253">
        <v>62250</v>
      </c>
      <c r="M13" s="252">
        <v>58500</v>
      </c>
      <c r="N13" s="252">
        <v>52000</v>
      </c>
      <c r="O13" s="250">
        <v>80000</v>
      </c>
      <c r="P13" s="251">
        <v>0.5</v>
      </c>
    </row>
    <row r="14" spans="2:50" ht="24" customHeight="1" x14ac:dyDescent="0.25">
      <c r="B14" s="172" t="s">
        <v>163</v>
      </c>
      <c r="C14" s="254"/>
      <c r="D14" s="253"/>
      <c r="E14" s="252"/>
      <c r="F14" s="252"/>
      <c r="G14" s="250"/>
      <c r="H14" s="253"/>
      <c r="I14" s="252"/>
      <c r="J14" s="252"/>
      <c r="K14" s="250"/>
      <c r="L14" s="253"/>
      <c r="M14" s="252"/>
      <c r="N14" s="252"/>
      <c r="O14" s="250"/>
      <c r="P14" s="251"/>
    </row>
    <row r="15" spans="2:50" ht="24" customHeight="1" x14ac:dyDescent="0.25">
      <c r="B15" s="179" t="s">
        <v>7</v>
      </c>
      <c r="C15" s="180">
        <v>6</v>
      </c>
      <c r="D15" s="181">
        <v>47166.666666666664</v>
      </c>
      <c r="E15" s="182">
        <v>47500</v>
      </c>
      <c r="F15" s="182">
        <v>19000</v>
      </c>
      <c r="G15" s="183">
        <v>69000</v>
      </c>
      <c r="H15" s="181">
        <v>9416.6666666666661</v>
      </c>
      <c r="I15" s="182">
        <v>3000</v>
      </c>
      <c r="J15" s="182">
        <v>500</v>
      </c>
      <c r="K15" s="183">
        <v>25000</v>
      </c>
      <c r="L15" s="181">
        <v>56583.333333333336</v>
      </c>
      <c r="M15" s="182">
        <v>60500</v>
      </c>
      <c r="N15" s="182">
        <v>40500</v>
      </c>
      <c r="O15" s="183">
        <v>70000</v>
      </c>
      <c r="P15" s="187">
        <v>0.66666700000000001</v>
      </c>
    </row>
    <row r="16" spans="2:50" ht="24" customHeight="1" x14ac:dyDescent="0.25">
      <c r="B16" s="172" t="s">
        <v>8</v>
      </c>
      <c r="C16" s="173">
        <v>5</v>
      </c>
      <c r="D16" s="177">
        <v>62400</v>
      </c>
      <c r="E16" s="175">
        <v>63000</v>
      </c>
      <c r="F16" s="175">
        <v>56000</v>
      </c>
      <c r="G16" s="176">
        <v>68000</v>
      </c>
      <c r="H16" s="177">
        <v>2900</v>
      </c>
      <c r="I16" s="189">
        <v>1000</v>
      </c>
      <c r="J16" s="189">
        <v>0</v>
      </c>
      <c r="K16" s="190">
        <v>12000</v>
      </c>
      <c r="L16" s="177">
        <v>65300</v>
      </c>
      <c r="M16" s="189">
        <v>65500</v>
      </c>
      <c r="N16" s="189">
        <v>56000</v>
      </c>
      <c r="O16" s="190">
        <v>72000</v>
      </c>
      <c r="P16" s="178">
        <v>0.6</v>
      </c>
    </row>
    <row r="17" spans="2:16" ht="24" customHeight="1" x14ac:dyDescent="0.25">
      <c r="B17" s="179" t="s">
        <v>9</v>
      </c>
      <c r="C17" s="180">
        <v>61</v>
      </c>
      <c r="D17" s="185">
        <v>62083</v>
      </c>
      <c r="E17" s="184">
        <v>55000</v>
      </c>
      <c r="F17" s="184">
        <v>12000</v>
      </c>
      <c r="G17" s="186">
        <v>145000</v>
      </c>
      <c r="H17" s="185">
        <v>12833.333333333334</v>
      </c>
      <c r="I17" s="184">
        <v>5000</v>
      </c>
      <c r="J17" s="184">
        <v>0</v>
      </c>
      <c r="K17" s="186">
        <v>44000</v>
      </c>
      <c r="L17" s="185">
        <v>74916.666666666672</v>
      </c>
      <c r="M17" s="184">
        <v>73000</v>
      </c>
      <c r="N17" s="184">
        <v>12000</v>
      </c>
      <c r="O17" s="186">
        <v>145500</v>
      </c>
      <c r="P17" s="187">
        <v>0.63934400000000002</v>
      </c>
    </row>
    <row r="18" spans="2:16" ht="24" customHeight="1" x14ac:dyDescent="0.25">
      <c r="B18" s="172" t="s">
        <v>11</v>
      </c>
      <c r="C18" s="173">
        <v>3</v>
      </c>
      <c r="D18" s="177">
        <v>61000</v>
      </c>
      <c r="E18" s="175">
        <v>60000</v>
      </c>
      <c r="F18" s="175">
        <v>51000</v>
      </c>
      <c r="G18" s="176">
        <v>72000</v>
      </c>
      <c r="H18" s="177">
        <v>4000</v>
      </c>
      <c r="I18" s="189">
        <v>2000</v>
      </c>
      <c r="J18" s="189">
        <v>0</v>
      </c>
      <c r="K18" s="190">
        <v>10000</v>
      </c>
      <c r="L18" s="177">
        <v>65000</v>
      </c>
      <c r="M18" s="189">
        <v>70000</v>
      </c>
      <c r="N18" s="189">
        <v>53000</v>
      </c>
      <c r="O18" s="190">
        <v>72000</v>
      </c>
      <c r="P18" s="178">
        <v>0</v>
      </c>
    </row>
    <row r="19" spans="2:16" ht="24" customHeight="1" x14ac:dyDescent="0.25">
      <c r="B19" s="179" t="s">
        <v>170</v>
      </c>
      <c r="C19" s="180">
        <v>1</v>
      </c>
      <c r="D19" s="185">
        <v>72000</v>
      </c>
      <c r="E19" s="184">
        <v>72000</v>
      </c>
      <c r="F19" s="184">
        <v>72000</v>
      </c>
      <c r="G19" s="186">
        <v>72000</v>
      </c>
      <c r="H19" s="185">
        <v>0</v>
      </c>
      <c r="I19" s="184">
        <v>0</v>
      </c>
      <c r="J19" s="184">
        <v>0</v>
      </c>
      <c r="K19" s="186">
        <v>0</v>
      </c>
      <c r="L19" s="185">
        <v>72500</v>
      </c>
      <c r="M19" s="184">
        <v>72500</v>
      </c>
      <c r="N19" s="184">
        <v>72500</v>
      </c>
      <c r="O19" s="186">
        <v>72500</v>
      </c>
      <c r="P19" s="187">
        <v>0</v>
      </c>
    </row>
    <row r="20" spans="2:16" ht="24" customHeight="1" x14ac:dyDescent="0.25">
      <c r="B20" s="172" t="s">
        <v>171</v>
      </c>
      <c r="C20" s="173">
        <v>6</v>
      </c>
      <c r="D20" s="177">
        <v>47333</v>
      </c>
      <c r="E20" s="175">
        <v>45500</v>
      </c>
      <c r="F20" s="175">
        <v>25000</v>
      </c>
      <c r="G20" s="176">
        <v>72000</v>
      </c>
      <c r="H20" s="177">
        <v>19333.333333333332</v>
      </c>
      <c r="I20" s="189">
        <v>11000</v>
      </c>
      <c r="J20" s="189">
        <v>1000</v>
      </c>
      <c r="K20" s="190">
        <v>50000</v>
      </c>
      <c r="L20" s="177">
        <v>66666.666666666672</v>
      </c>
      <c r="M20" s="189">
        <v>74500</v>
      </c>
      <c r="N20" s="189">
        <v>33000</v>
      </c>
      <c r="O20" s="190">
        <v>85000</v>
      </c>
      <c r="P20" s="178">
        <v>0.33333299999999999</v>
      </c>
    </row>
    <row r="21" spans="2:16" ht="24" customHeight="1" x14ac:dyDescent="0.25">
      <c r="B21" s="179" t="s">
        <v>10</v>
      </c>
      <c r="C21" s="180">
        <v>175</v>
      </c>
      <c r="D21" s="185">
        <v>55206</v>
      </c>
      <c r="E21" s="184">
        <v>51000</v>
      </c>
      <c r="F21" s="184">
        <v>12000</v>
      </c>
      <c r="G21" s="186">
        <v>142000</v>
      </c>
      <c r="H21" s="185">
        <v>12118.497109826589</v>
      </c>
      <c r="I21" s="184">
        <v>5000</v>
      </c>
      <c r="J21" s="184">
        <v>0</v>
      </c>
      <c r="K21" s="186">
        <v>50000</v>
      </c>
      <c r="L21" s="185">
        <v>67438.953488372092</v>
      </c>
      <c r="M21" s="184">
        <v>62500</v>
      </c>
      <c r="N21" s="184">
        <v>22500</v>
      </c>
      <c r="O21" s="186">
        <v>176000</v>
      </c>
      <c r="P21" s="187">
        <v>0.42613636363636365</v>
      </c>
    </row>
    <row r="22" spans="2:16" ht="24" customHeight="1" x14ac:dyDescent="0.25">
      <c r="B22" s="172" t="s">
        <v>12</v>
      </c>
      <c r="C22" s="173">
        <v>5</v>
      </c>
      <c r="D22" s="199">
        <v>79400</v>
      </c>
      <c r="E22" s="200">
        <v>81000</v>
      </c>
      <c r="F22" s="200">
        <v>59000</v>
      </c>
      <c r="G22" s="201">
        <v>109000</v>
      </c>
      <c r="H22" s="199">
        <v>9400</v>
      </c>
      <c r="I22" s="200">
        <v>12000</v>
      </c>
      <c r="J22" s="200">
        <v>0</v>
      </c>
      <c r="K22" s="201">
        <v>18000</v>
      </c>
      <c r="L22" s="199">
        <v>88800</v>
      </c>
      <c r="M22" s="200">
        <v>83000</v>
      </c>
      <c r="N22" s="200">
        <v>77000</v>
      </c>
      <c r="O22" s="201">
        <v>111000</v>
      </c>
      <c r="P22" s="178">
        <v>0.8</v>
      </c>
    </row>
    <row r="23" spans="2:16" ht="24" customHeight="1" thickBot="1" x14ac:dyDescent="0.3">
      <c r="B23" s="191" t="s">
        <v>13</v>
      </c>
      <c r="C23" s="192">
        <v>53</v>
      </c>
      <c r="D23" s="193">
        <v>39792</v>
      </c>
      <c r="E23" s="194">
        <v>38000</v>
      </c>
      <c r="F23" s="194">
        <v>15000</v>
      </c>
      <c r="G23" s="195">
        <v>61000</v>
      </c>
      <c r="H23" s="193">
        <v>10198.113207547171</v>
      </c>
      <c r="I23" s="194">
        <v>4000</v>
      </c>
      <c r="J23" s="194">
        <v>0</v>
      </c>
      <c r="K23" s="195">
        <v>36000</v>
      </c>
      <c r="L23" s="193">
        <v>49990.566037735851</v>
      </c>
      <c r="M23" s="194">
        <v>49000</v>
      </c>
      <c r="N23" s="194">
        <v>30500</v>
      </c>
      <c r="O23" s="195">
        <v>85000</v>
      </c>
      <c r="P23" s="196">
        <v>0.79245283018867929</v>
      </c>
    </row>
    <row r="24" spans="2:16" ht="24" customHeight="1" x14ac:dyDescent="0.25">
      <c r="B24" s="130" t="s">
        <v>196</v>
      </c>
      <c r="C24" s="131"/>
      <c r="D24" s="132"/>
      <c r="E24" s="132"/>
      <c r="F24" s="132"/>
      <c r="G24" s="133"/>
      <c r="H24" s="134"/>
      <c r="I24" s="132"/>
      <c r="J24" s="132"/>
      <c r="K24" s="212"/>
      <c r="L24" s="134"/>
      <c r="M24" s="132"/>
      <c r="N24" s="132"/>
      <c r="O24" s="132"/>
      <c r="P24" s="135"/>
    </row>
    <row r="25" spans="2:16" ht="24" customHeight="1" x14ac:dyDescent="0.25">
      <c r="B25" s="82"/>
      <c r="C25" s="131"/>
      <c r="D25" s="132"/>
      <c r="E25" s="132"/>
      <c r="F25" s="132"/>
      <c r="G25" s="133"/>
      <c r="H25" s="134"/>
      <c r="I25" s="132"/>
      <c r="J25" s="132"/>
      <c r="K25" s="132"/>
      <c r="L25" s="134"/>
      <c r="M25" s="132"/>
      <c r="N25" s="132"/>
      <c r="O25" s="132"/>
      <c r="P25" s="135"/>
    </row>
  </sheetData>
  <mergeCells count="38">
    <mergeCell ref="H7:H8"/>
    <mergeCell ref="G7:G8"/>
    <mergeCell ref="F7:F8"/>
    <mergeCell ref="E7:E8"/>
    <mergeCell ref="B4:P4"/>
    <mergeCell ref="B5:B6"/>
    <mergeCell ref="C5:C6"/>
    <mergeCell ref="D5:E5"/>
    <mergeCell ref="F5:G5"/>
    <mergeCell ref="H5:I5"/>
    <mergeCell ref="J5:K5"/>
    <mergeCell ref="L5:M5"/>
    <mergeCell ref="N5:O5"/>
    <mergeCell ref="P5:P6"/>
    <mergeCell ref="D7:D8"/>
    <mergeCell ref="C7:C8"/>
    <mergeCell ref="D13:D14"/>
    <mergeCell ref="C13:C14"/>
    <mergeCell ref="P7:P8"/>
    <mergeCell ref="O7:O8"/>
    <mergeCell ref="N7:N8"/>
    <mergeCell ref="M7:M8"/>
    <mergeCell ref="L7:L8"/>
    <mergeCell ref="K7:K8"/>
    <mergeCell ref="J7:J8"/>
    <mergeCell ref="I7:I8"/>
    <mergeCell ref="J13:J14"/>
    <mergeCell ref="I13:I14"/>
    <mergeCell ref="H13:H14"/>
    <mergeCell ref="G13:G14"/>
    <mergeCell ref="F13:F14"/>
    <mergeCell ref="E13:E14"/>
    <mergeCell ref="K13:K14"/>
    <mergeCell ref="P13:P14"/>
    <mergeCell ref="O13:O14"/>
    <mergeCell ref="N13:N14"/>
    <mergeCell ref="M13:M14"/>
    <mergeCell ref="L13:L14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M24"/>
  <sheetViews>
    <sheetView showGridLines="0" topLeftCell="C1" zoomScale="80" zoomScaleNormal="80" zoomScalePageLayoutView="80" workbookViewId="0">
      <selection activeCell="P5" sqref="P5"/>
    </sheetView>
  </sheetViews>
  <sheetFormatPr defaultColWidth="8.85546875" defaultRowHeight="15" x14ac:dyDescent="0.25"/>
  <cols>
    <col min="2" max="2" width="28" customWidth="1"/>
    <col min="3" max="3" width="7.85546875" customWidth="1"/>
    <col min="4" max="10" width="17.42578125" customWidth="1"/>
    <col min="11" max="11" width="23.7109375" customWidth="1"/>
    <col min="12" max="12" width="15.42578125" customWidth="1"/>
    <col min="13" max="13" width="17.42578125" customWidth="1"/>
  </cols>
  <sheetData>
    <row r="1" spans="2:13" ht="21" x14ac:dyDescent="0.25">
      <c r="B1" s="202" t="s">
        <v>214</v>
      </c>
      <c r="C1" s="206"/>
      <c r="D1" s="206"/>
      <c r="E1" s="206"/>
      <c r="F1" s="207"/>
    </row>
    <row r="2" spans="2:13" ht="21.75" thickBot="1" x14ac:dyDescent="0.3">
      <c r="B2" s="204" t="s">
        <v>210</v>
      </c>
      <c r="C2" s="208"/>
      <c r="D2" s="208"/>
      <c r="E2" s="208"/>
      <c r="F2" s="209"/>
    </row>
    <row r="3" spans="2:13" ht="15.75" thickBot="1" x14ac:dyDescent="0.3"/>
    <row r="4" spans="2:13" ht="34.5" customHeight="1" x14ac:dyDescent="0.25">
      <c r="B4" s="240" t="s">
        <v>167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</row>
    <row r="5" spans="2:13" ht="76.5" customHeight="1" x14ac:dyDescent="0.25">
      <c r="B5" s="3" t="s">
        <v>168</v>
      </c>
      <c r="C5" s="11" t="s">
        <v>169</v>
      </c>
      <c r="D5" s="4" t="s">
        <v>56</v>
      </c>
      <c r="E5" s="4" t="s">
        <v>57</v>
      </c>
      <c r="F5" s="4" t="s">
        <v>58</v>
      </c>
      <c r="G5" s="4" t="s">
        <v>59</v>
      </c>
      <c r="H5" s="4" t="s">
        <v>60</v>
      </c>
      <c r="I5" s="4" t="s">
        <v>61</v>
      </c>
      <c r="J5" s="4" t="s">
        <v>62</v>
      </c>
      <c r="K5" s="4" t="s">
        <v>225</v>
      </c>
      <c r="L5" s="4" t="s">
        <v>14</v>
      </c>
      <c r="M5" s="15" t="s">
        <v>64</v>
      </c>
    </row>
    <row r="6" spans="2:13" s="2" customFormat="1" ht="17.25" customHeight="1" x14ac:dyDescent="0.25">
      <c r="B6" s="34" t="s">
        <v>166</v>
      </c>
      <c r="C6" s="283">
        <v>27</v>
      </c>
      <c r="D6" s="281">
        <v>0.55555555555555558</v>
      </c>
      <c r="E6" s="281">
        <v>0.59259259259259256</v>
      </c>
      <c r="F6" s="281">
        <v>0.59259259259259256</v>
      </c>
      <c r="G6" s="281">
        <v>0.51851851851851849</v>
      </c>
      <c r="H6" s="281">
        <v>0.22222222222222221</v>
      </c>
      <c r="I6" s="281">
        <v>7.407407407407407E-2</v>
      </c>
      <c r="J6" s="281">
        <v>0.29629629629629628</v>
      </c>
      <c r="K6" s="281">
        <v>0.29629629629629628</v>
      </c>
      <c r="L6" s="281">
        <v>0</v>
      </c>
      <c r="M6" s="279">
        <v>0.04</v>
      </c>
    </row>
    <row r="7" spans="2:13" s="2" customFormat="1" ht="17.25" customHeight="1" x14ac:dyDescent="0.25">
      <c r="B7" s="35" t="s">
        <v>165</v>
      </c>
      <c r="C7" s="284"/>
      <c r="D7" s="282"/>
      <c r="E7" s="282"/>
      <c r="F7" s="282"/>
      <c r="G7" s="282"/>
      <c r="H7" s="282"/>
      <c r="I7" s="282"/>
      <c r="J7" s="282"/>
      <c r="K7" s="282"/>
      <c r="L7" s="282"/>
      <c r="M7" s="280"/>
    </row>
    <row r="8" spans="2:13" ht="24" customHeight="1" x14ac:dyDescent="0.25">
      <c r="B8" s="5" t="s">
        <v>3</v>
      </c>
      <c r="C8" s="29">
        <v>20</v>
      </c>
      <c r="D8" s="16">
        <v>0.6</v>
      </c>
      <c r="E8" s="16">
        <v>0.55000000000000004</v>
      </c>
      <c r="F8" s="16">
        <v>0.7</v>
      </c>
      <c r="G8" s="16">
        <v>0.45</v>
      </c>
      <c r="H8" s="16">
        <v>0.2</v>
      </c>
      <c r="I8" s="16">
        <v>0</v>
      </c>
      <c r="J8" s="16">
        <v>0.15</v>
      </c>
      <c r="K8" s="16">
        <v>0.45</v>
      </c>
      <c r="L8" s="16">
        <v>0.1</v>
      </c>
      <c r="M8" s="17">
        <v>0.05</v>
      </c>
    </row>
    <row r="9" spans="2:13" s="2" customFormat="1" ht="24" customHeight="1" x14ac:dyDescent="0.25">
      <c r="B9" s="36" t="s">
        <v>4</v>
      </c>
      <c r="C9" s="30">
        <v>6</v>
      </c>
      <c r="D9" s="18">
        <v>1</v>
      </c>
      <c r="E9" s="18">
        <v>1</v>
      </c>
      <c r="F9" s="18">
        <v>0.83333333333333337</v>
      </c>
      <c r="G9" s="18">
        <v>0.66666666666666663</v>
      </c>
      <c r="H9" s="18">
        <v>0.16666666666666666</v>
      </c>
      <c r="I9" s="18">
        <v>0</v>
      </c>
      <c r="J9" s="18">
        <v>0</v>
      </c>
      <c r="K9" s="18">
        <v>0.33333333333333331</v>
      </c>
      <c r="L9" s="18">
        <v>0.16666666666666666</v>
      </c>
      <c r="M9" s="19">
        <v>0</v>
      </c>
    </row>
    <row r="10" spans="2:13" ht="24" customHeight="1" x14ac:dyDescent="0.25">
      <c r="B10" s="5" t="s">
        <v>5</v>
      </c>
      <c r="C10" s="29">
        <v>21</v>
      </c>
      <c r="D10" s="6">
        <v>0.61904761904761907</v>
      </c>
      <c r="E10" s="6">
        <v>0.66666666666666663</v>
      </c>
      <c r="F10" s="6">
        <v>0.61904761904761907</v>
      </c>
      <c r="G10" s="6">
        <v>0.42857142857142855</v>
      </c>
      <c r="H10" s="6">
        <v>0.2857142857142857</v>
      </c>
      <c r="I10" s="6">
        <v>0.19047619047619047</v>
      </c>
      <c r="J10" s="6">
        <v>0.33333333333333331</v>
      </c>
      <c r="K10" s="6">
        <v>0.52380952380952384</v>
      </c>
      <c r="L10" s="6">
        <v>9.5238095238095233E-2</v>
      </c>
      <c r="M10" s="20">
        <v>9.5238095238095233E-2</v>
      </c>
    </row>
    <row r="11" spans="2:13" s="2" customFormat="1" ht="24" customHeight="1" x14ac:dyDescent="0.25">
      <c r="B11" s="36" t="s">
        <v>6</v>
      </c>
      <c r="C11" s="31">
        <v>5</v>
      </c>
      <c r="D11" s="21">
        <v>0.2</v>
      </c>
      <c r="E11" s="21">
        <v>0.2</v>
      </c>
      <c r="F11" s="21">
        <v>0.2</v>
      </c>
      <c r="G11" s="21">
        <v>0.4</v>
      </c>
      <c r="H11" s="21">
        <v>0.2</v>
      </c>
      <c r="I11" s="21">
        <v>0.2</v>
      </c>
      <c r="J11" s="21">
        <v>0</v>
      </c>
      <c r="K11" s="21">
        <v>0.2</v>
      </c>
      <c r="L11" s="21">
        <v>0</v>
      </c>
      <c r="M11" s="22">
        <v>0.4</v>
      </c>
    </row>
    <row r="12" spans="2:13" ht="17.25" customHeight="1" x14ac:dyDescent="0.25">
      <c r="B12" s="9" t="s">
        <v>173</v>
      </c>
      <c r="C12" s="285">
        <v>4</v>
      </c>
      <c r="D12" s="277">
        <v>0.75</v>
      </c>
      <c r="E12" s="277">
        <v>0.75</v>
      </c>
      <c r="F12" s="277">
        <v>0.5</v>
      </c>
      <c r="G12" s="277">
        <v>0.5</v>
      </c>
      <c r="H12" s="277">
        <v>0.5</v>
      </c>
      <c r="I12" s="277">
        <v>0</v>
      </c>
      <c r="J12" s="277">
        <v>0.25</v>
      </c>
      <c r="K12" s="277">
        <v>0</v>
      </c>
      <c r="L12" s="277">
        <v>0</v>
      </c>
      <c r="M12" s="275">
        <v>0.5</v>
      </c>
    </row>
    <row r="13" spans="2:13" ht="17.25" customHeight="1" x14ac:dyDescent="0.25">
      <c r="B13" s="10" t="s">
        <v>163</v>
      </c>
      <c r="C13" s="286"/>
      <c r="D13" s="278"/>
      <c r="E13" s="278"/>
      <c r="F13" s="278"/>
      <c r="G13" s="278"/>
      <c r="H13" s="278"/>
      <c r="I13" s="278"/>
      <c r="J13" s="278"/>
      <c r="K13" s="278"/>
      <c r="L13" s="278"/>
      <c r="M13" s="276"/>
    </row>
    <row r="14" spans="2:13" s="2" customFormat="1" ht="24" customHeight="1" x14ac:dyDescent="0.25">
      <c r="B14" s="36" t="s">
        <v>7</v>
      </c>
      <c r="C14" s="32">
        <v>6</v>
      </c>
      <c r="D14" s="23">
        <v>0.66666666666666663</v>
      </c>
      <c r="E14" s="23">
        <v>0.66666666666666663</v>
      </c>
      <c r="F14" s="23">
        <v>0.66666666666666663</v>
      </c>
      <c r="G14" s="23">
        <v>0.5</v>
      </c>
      <c r="H14" s="23">
        <v>0.33333333333333331</v>
      </c>
      <c r="I14" s="23">
        <v>0.16666666666666666</v>
      </c>
      <c r="J14" s="23">
        <v>0.16666666666666666</v>
      </c>
      <c r="K14" s="23">
        <v>0.33333333333333331</v>
      </c>
      <c r="L14" s="23">
        <v>0</v>
      </c>
      <c r="M14" s="24">
        <v>0</v>
      </c>
    </row>
    <row r="15" spans="2:13" ht="24" customHeight="1" x14ac:dyDescent="0.25">
      <c r="B15" s="5" t="s">
        <v>8</v>
      </c>
      <c r="C15" s="29">
        <v>5</v>
      </c>
      <c r="D15" s="16">
        <v>0.8</v>
      </c>
      <c r="E15" s="16">
        <v>0.6</v>
      </c>
      <c r="F15" s="16">
        <v>0.6</v>
      </c>
      <c r="G15" s="16">
        <v>0.2</v>
      </c>
      <c r="H15" s="16">
        <v>0</v>
      </c>
      <c r="I15" s="16">
        <v>0</v>
      </c>
      <c r="J15" s="16">
        <v>0</v>
      </c>
      <c r="K15" s="16">
        <v>0.2</v>
      </c>
      <c r="L15" s="16">
        <v>0</v>
      </c>
      <c r="M15" s="17">
        <v>0.2</v>
      </c>
    </row>
    <row r="16" spans="2:13" s="2" customFormat="1" ht="24" customHeight="1" x14ac:dyDescent="0.25">
      <c r="B16" s="36" t="s">
        <v>9</v>
      </c>
      <c r="C16" s="32">
        <v>61</v>
      </c>
      <c r="D16" s="23">
        <v>0.50819672131147542</v>
      </c>
      <c r="E16" s="23">
        <v>0.5901639344262295</v>
      </c>
      <c r="F16" s="23">
        <v>0.67213114754098402</v>
      </c>
      <c r="G16" s="23">
        <v>0.5901639344262295</v>
      </c>
      <c r="H16" s="23">
        <v>0.4098360655737705</v>
      </c>
      <c r="I16" s="23">
        <v>0.21311475409836064</v>
      </c>
      <c r="J16" s="23">
        <v>0.24590163934426229</v>
      </c>
      <c r="K16" s="23">
        <v>0.34426229508196721</v>
      </c>
      <c r="L16" s="23">
        <v>8.1967213114754092E-2</v>
      </c>
      <c r="M16" s="24">
        <v>0.11475409836065574</v>
      </c>
    </row>
    <row r="17" spans="2:13" ht="24" customHeight="1" x14ac:dyDescent="0.25">
      <c r="B17" s="5" t="s">
        <v>11</v>
      </c>
      <c r="C17" s="29">
        <v>3</v>
      </c>
      <c r="D17" s="25">
        <v>0.33333333333333331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0.66666666666666663</v>
      </c>
      <c r="L17" s="25">
        <v>0</v>
      </c>
      <c r="M17" s="26">
        <v>0.33333333333333331</v>
      </c>
    </row>
    <row r="18" spans="2:13" s="2" customFormat="1" ht="24" customHeight="1" x14ac:dyDescent="0.25">
      <c r="B18" s="36" t="s">
        <v>170</v>
      </c>
      <c r="C18" s="32">
        <v>2</v>
      </c>
      <c r="D18" s="23">
        <v>1</v>
      </c>
      <c r="E18" s="23">
        <v>1</v>
      </c>
      <c r="F18" s="23">
        <v>0.5</v>
      </c>
      <c r="G18" s="23">
        <v>0.5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4">
        <v>0</v>
      </c>
    </row>
    <row r="19" spans="2:13" ht="24" customHeight="1" x14ac:dyDescent="0.25">
      <c r="B19" s="5" t="s">
        <v>171</v>
      </c>
      <c r="C19" s="29">
        <v>6</v>
      </c>
      <c r="D19" s="16">
        <v>0.66666666666666663</v>
      </c>
      <c r="E19" s="16">
        <v>1</v>
      </c>
      <c r="F19" s="16">
        <v>0.16666666666666666</v>
      </c>
      <c r="G19" s="16">
        <v>0.5</v>
      </c>
      <c r="H19" s="16">
        <v>0.16666666666666666</v>
      </c>
      <c r="I19" s="16">
        <v>0.16666666666666666</v>
      </c>
      <c r="J19" s="16">
        <v>0</v>
      </c>
      <c r="K19" s="16">
        <v>0.33333333333333331</v>
      </c>
      <c r="L19" s="16">
        <v>0.16666666666666666</v>
      </c>
      <c r="M19" s="17">
        <v>0</v>
      </c>
    </row>
    <row r="20" spans="2:13" s="2" customFormat="1" ht="24" customHeight="1" x14ac:dyDescent="0.25">
      <c r="B20" s="36" t="s">
        <v>10</v>
      </c>
      <c r="C20" s="32">
        <v>176</v>
      </c>
      <c r="D20" s="23">
        <v>0.42613636363636365</v>
      </c>
      <c r="E20" s="23">
        <v>0.47159090909090912</v>
      </c>
      <c r="F20" s="23">
        <v>0.56818181818181823</v>
      </c>
      <c r="G20" s="23">
        <v>0.5625</v>
      </c>
      <c r="H20" s="23">
        <v>0.19318181818181818</v>
      </c>
      <c r="I20" s="23">
        <v>0.10227272727272728</v>
      </c>
      <c r="J20" s="23">
        <v>0.14204545454545456</v>
      </c>
      <c r="K20" s="23">
        <v>0.25568181818181818</v>
      </c>
      <c r="L20" s="23">
        <v>8.5227272727272721E-2</v>
      </c>
      <c r="M20" s="24">
        <v>0.18181818181818182</v>
      </c>
    </row>
    <row r="21" spans="2:13" ht="24" customHeight="1" x14ac:dyDescent="0.25">
      <c r="B21" s="5" t="s">
        <v>12</v>
      </c>
      <c r="C21" s="29">
        <v>5</v>
      </c>
      <c r="D21" s="16">
        <v>0.4</v>
      </c>
      <c r="E21" s="16">
        <v>0.2</v>
      </c>
      <c r="F21" s="16">
        <v>0.4</v>
      </c>
      <c r="G21" s="16">
        <v>0.4</v>
      </c>
      <c r="H21" s="16">
        <v>0</v>
      </c>
      <c r="I21" s="16">
        <v>0</v>
      </c>
      <c r="J21" s="16">
        <v>0.2</v>
      </c>
      <c r="K21" s="16">
        <v>0.2</v>
      </c>
      <c r="L21" s="16">
        <v>0</v>
      </c>
      <c r="M21" s="17">
        <v>0.2</v>
      </c>
    </row>
    <row r="22" spans="2:13" s="2" customFormat="1" ht="24" customHeight="1" x14ac:dyDescent="0.25">
      <c r="B22" s="36" t="s">
        <v>13</v>
      </c>
      <c r="C22" s="32">
        <v>53</v>
      </c>
      <c r="D22" s="23">
        <v>0.62264150943396224</v>
      </c>
      <c r="E22" s="23">
        <v>0.62264150943396224</v>
      </c>
      <c r="F22" s="23">
        <v>0.62264150943396224</v>
      </c>
      <c r="G22" s="23">
        <v>0.52830188679245282</v>
      </c>
      <c r="H22" s="23">
        <v>0.30188679245283018</v>
      </c>
      <c r="I22" s="23">
        <v>5.6603773584905662E-2</v>
      </c>
      <c r="J22" s="23">
        <v>0.11320754716981132</v>
      </c>
      <c r="K22" s="23">
        <v>0.22641509433962265</v>
      </c>
      <c r="L22" s="23">
        <v>0.13207547169811321</v>
      </c>
      <c r="M22" s="24">
        <v>3.7735849056603772E-2</v>
      </c>
    </row>
    <row r="23" spans="2:13" ht="39.75" customHeight="1" thickBot="1" x14ac:dyDescent="0.3">
      <c r="B23" s="37" t="s">
        <v>172</v>
      </c>
      <c r="C23" s="33">
        <v>400</v>
      </c>
      <c r="D23" s="27">
        <v>0.51249999999999996</v>
      </c>
      <c r="E23" s="27">
        <v>0.54500000000000004</v>
      </c>
      <c r="F23" s="27">
        <v>0.58750000000000002</v>
      </c>
      <c r="G23" s="27">
        <v>0.53</v>
      </c>
      <c r="H23" s="27">
        <v>0.24249999999999999</v>
      </c>
      <c r="I23" s="27">
        <v>0.1075</v>
      </c>
      <c r="J23" s="27">
        <v>0.16750000000000001</v>
      </c>
      <c r="K23" s="27">
        <v>0.29249999999999998</v>
      </c>
      <c r="L23" s="27">
        <v>0.13</v>
      </c>
      <c r="M23" s="28">
        <v>8.2500000000000004E-2</v>
      </c>
    </row>
    <row r="24" spans="2:13" ht="15.75" x14ac:dyDescent="0.25">
      <c r="B24" s="130" t="s">
        <v>196</v>
      </c>
    </row>
  </sheetData>
  <mergeCells count="23">
    <mergeCell ref="I12:I13"/>
    <mergeCell ref="E12:E13"/>
    <mergeCell ref="D12:D13"/>
    <mergeCell ref="C12:C13"/>
    <mergeCell ref="H12:H13"/>
    <mergeCell ref="G12:G13"/>
    <mergeCell ref="F12:F13"/>
    <mergeCell ref="M12:M13"/>
    <mergeCell ref="L12:L13"/>
    <mergeCell ref="K12:K13"/>
    <mergeCell ref="B4:M4"/>
    <mergeCell ref="M6:M7"/>
    <mergeCell ref="L6:L7"/>
    <mergeCell ref="K6:K7"/>
    <mergeCell ref="J6:J7"/>
    <mergeCell ref="I6:I7"/>
    <mergeCell ref="H6:H7"/>
    <mergeCell ref="G6:G7"/>
    <mergeCell ref="F6:F7"/>
    <mergeCell ref="E6:E7"/>
    <mergeCell ref="D6:D7"/>
    <mergeCell ref="C6:C7"/>
    <mergeCell ref="J12:J13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S25"/>
  <sheetViews>
    <sheetView showGridLines="0" zoomScale="90" zoomScaleNormal="90" zoomScalePageLayoutView="90" workbookViewId="0">
      <selection activeCell="D1" sqref="D1"/>
    </sheetView>
  </sheetViews>
  <sheetFormatPr defaultColWidth="8.85546875" defaultRowHeight="15" x14ac:dyDescent="0.25"/>
  <cols>
    <col min="2" max="2" width="24.85546875" customWidth="1"/>
    <col min="3" max="3" width="5.85546875" style="1" customWidth="1"/>
    <col min="4" max="11" width="12.28515625" customWidth="1"/>
    <col min="13" max="13" width="24.85546875" customWidth="1"/>
    <col min="15" max="17" width="13" customWidth="1"/>
    <col min="18" max="18" width="15.42578125" customWidth="1"/>
    <col min="19" max="19" width="15.85546875" customWidth="1"/>
  </cols>
  <sheetData>
    <row r="1" spans="2:19" ht="21" x14ac:dyDescent="0.25">
      <c r="B1" s="202" t="s">
        <v>214</v>
      </c>
      <c r="C1" s="210"/>
      <c r="D1" s="206"/>
      <c r="E1" s="206"/>
      <c r="F1" s="206"/>
      <c r="G1" s="206"/>
      <c r="H1" s="207"/>
    </row>
    <row r="2" spans="2:19" ht="21.75" thickBot="1" x14ac:dyDescent="0.3">
      <c r="B2" s="204" t="s">
        <v>211</v>
      </c>
      <c r="C2" s="211"/>
      <c r="D2" s="208"/>
      <c r="E2" s="208"/>
      <c r="F2" s="208"/>
      <c r="G2" s="208"/>
      <c r="H2" s="209"/>
    </row>
    <row r="3" spans="2:19" ht="15.75" thickBot="1" x14ac:dyDescent="0.3"/>
    <row r="4" spans="2:19" ht="34.5" customHeight="1" x14ac:dyDescent="0.25">
      <c r="B4" s="240" t="s">
        <v>193</v>
      </c>
      <c r="C4" s="240"/>
      <c r="D4" s="240"/>
      <c r="E4" s="240"/>
      <c r="F4" s="240"/>
      <c r="G4" s="240"/>
      <c r="H4" s="240"/>
      <c r="I4" s="240"/>
      <c r="J4" s="240"/>
      <c r="K4" s="240"/>
      <c r="M4" s="291" t="s">
        <v>204</v>
      </c>
      <c r="N4" s="291"/>
      <c r="O4" s="291"/>
      <c r="P4" s="291"/>
      <c r="Q4" s="291"/>
      <c r="R4" s="291"/>
      <c r="S4" s="291"/>
    </row>
    <row r="5" spans="2:19" ht="24.75" customHeight="1" x14ac:dyDescent="0.25">
      <c r="B5" s="38" t="s">
        <v>168</v>
      </c>
      <c r="C5" s="11" t="s">
        <v>194</v>
      </c>
      <c r="D5" s="3" t="s">
        <v>68</v>
      </c>
      <c r="E5" s="3" t="s">
        <v>69</v>
      </c>
      <c r="F5" s="3" t="s">
        <v>70</v>
      </c>
      <c r="G5" s="3" t="s">
        <v>71</v>
      </c>
      <c r="H5" s="3" t="s">
        <v>72</v>
      </c>
      <c r="I5" s="3" t="s">
        <v>73</v>
      </c>
      <c r="J5" s="3" t="s">
        <v>74</v>
      </c>
      <c r="K5" s="3" t="s">
        <v>195</v>
      </c>
      <c r="M5" s="138" t="s">
        <v>205</v>
      </c>
      <c r="N5" s="11" t="s">
        <v>194</v>
      </c>
      <c r="O5" s="142" t="s">
        <v>74</v>
      </c>
      <c r="P5" s="58" t="s">
        <v>76</v>
      </c>
      <c r="Q5" s="58" t="s">
        <v>77</v>
      </c>
      <c r="R5" s="58" t="s">
        <v>78</v>
      </c>
      <c r="S5" s="139" t="s">
        <v>79</v>
      </c>
    </row>
    <row r="6" spans="2:19" ht="15.75" x14ac:dyDescent="0.25">
      <c r="B6" s="39" t="s">
        <v>166</v>
      </c>
      <c r="C6" s="292">
        <v>27</v>
      </c>
      <c r="D6" s="287">
        <v>0.51851851851851849</v>
      </c>
      <c r="E6" s="287">
        <v>0.33333333333333331</v>
      </c>
      <c r="F6" s="287">
        <v>0.22222222222222221</v>
      </c>
      <c r="G6" s="287">
        <v>0.18518518518518517</v>
      </c>
      <c r="H6" s="287">
        <v>0.25925925925925924</v>
      </c>
      <c r="I6" s="287">
        <v>0.48148148148148145</v>
      </c>
      <c r="J6" s="287">
        <v>0.29629629629629628</v>
      </c>
      <c r="K6" s="287">
        <v>0.18518518518518517</v>
      </c>
      <c r="M6" s="140" t="s">
        <v>97</v>
      </c>
      <c r="N6" s="146">
        <v>134</v>
      </c>
      <c r="O6" s="143">
        <v>0.67</v>
      </c>
      <c r="P6" s="8">
        <v>0.19</v>
      </c>
      <c r="Q6" s="8">
        <v>5.0359712230215826E-2</v>
      </c>
      <c r="R6" s="8">
        <v>5.7553956834532377E-2</v>
      </c>
      <c r="S6" s="8">
        <v>2.8776978417266189E-2</v>
      </c>
    </row>
    <row r="7" spans="2:19" ht="15.75" x14ac:dyDescent="0.25">
      <c r="B7" s="40" t="s">
        <v>165</v>
      </c>
      <c r="C7" s="293"/>
      <c r="D7" s="288"/>
      <c r="E7" s="288"/>
      <c r="F7" s="288"/>
      <c r="G7" s="288"/>
      <c r="H7" s="288"/>
      <c r="I7" s="288"/>
      <c r="J7" s="288"/>
      <c r="K7" s="288"/>
      <c r="M7" s="38" t="s">
        <v>98</v>
      </c>
      <c r="N7" s="11">
        <v>89</v>
      </c>
      <c r="O7" s="144">
        <v>0.43</v>
      </c>
      <c r="P7" s="6">
        <v>0.2</v>
      </c>
      <c r="Q7" s="6">
        <v>0.2</v>
      </c>
      <c r="R7" s="6">
        <v>8.6021505376344093E-2</v>
      </c>
      <c r="S7" s="6">
        <v>7.5268817204301078E-2</v>
      </c>
    </row>
    <row r="8" spans="2:19" ht="19.5" customHeight="1" x14ac:dyDescent="0.25">
      <c r="B8" s="41" t="s">
        <v>3</v>
      </c>
      <c r="C8" s="29">
        <v>20</v>
      </c>
      <c r="D8" s="16">
        <v>0.4</v>
      </c>
      <c r="E8" s="16">
        <v>0.15</v>
      </c>
      <c r="F8" s="16">
        <v>0.15</v>
      </c>
      <c r="G8" s="16">
        <v>0.05</v>
      </c>
      <c r="H8" s="16">
        <v>0.1</v>
      </c>
      <c r="I8" s="16">
        <v>0.3</v>
      </c>
      <c r="J8" s="16">
        <v>0.55000000000000004</v>
      </c>
      <c r="K8" s="16">
        <v>0.15</v>
      </c>
      <c r="M8" s="140" t="s">
        <v>99</v>
      </c>
      <c r="N8" s="146">
        <v>80</v>
      </c>
      <c r="O8" s="143">
        <v>0.38750000000000001</v>
      </c>
      <c r="P8" s="8">
        <v>0.27500000000000002</v>
      </c>
      <c r="Q8" s="8">
        <v>0.13750000000000001</v>
      </c>
      <c r="R8" s="8">
        <v>0.125</v>
      </c>
      <c r="S8" s="8">
        <v>7.4999999999999997E-2</v>
      </c>
    </row>
    <row r="9" spans="2:19" ht="19.5" customHeight="1" x14ac:dyDescent="0.25">
      <c r="B9" s="42" t="s">
        <v>4</v>
      </c>
      <c r="C9" s="43">
        <v>6</v>
      </c>
      <c r="D9" s="44">
        <v>0.83333333333333337</v>
      </c>
      <c r="E9" s="44">
        <v>0.33333333333333331</v>
      </c>
      <c r="F9" s="44">
        <v>0</v>
      </c>
      <c r="G9" s="44">
        <v>0.16666666666666666</v>
      </c>
      <c r="H9" s="44">
        <v>0</v>
      </c>
      <c r="I9" s="44">
        <v>0.66666666666666663</v>
      </c>
      <c r="J9" s="44">
        <v>0</v>
      </c>
      <c r="K9" s="45">
        <v>0.16666666666666666</v>
      </c>
      <c r="M9" s="38" t="s">
        <v>100</v>
      </c>
      <c r="N9" s="11">
        <v>40</v>
      </c>
      <c r="O9" s="144">
        <v>0.23</v>
      </c>
      <c r="P9" s="6">
        <v>0.4</v>
      </c>
      <c r="Q9" s="6">
        <v>0.14634146341463414</v>
      </c>
      <c r="R9" s="6" t="s">
        <v>206</v>
      </c>
      <c r="S9" s="6">
        <v>9.7560975609756101E-2</v>
      </c>
    </row>
    <row r="10" spans="2:19" ht="19.5" customHeight="1" x14ac:dyDescent="0.25">
      <c r="B10" s="41" t="s">
        <v>5</v>
      </c>
      <c r="C10" s="29">
        <v>21</v>
      </c>
      <c r="D10" s="6">
        <v>0.80952380952380953</v>
      </c>
      <c r="E10" s="6">
        <v>0.33333333333333331</v>
      </c>
      <c r="F10" s="6">
        <v>0.2857142857142857</v>
      </c>
      <c r="G10" s="6">
        <v>4.7619047619047616E-2</v>
      </c>
      <c r="H10" s="6">
        <v>0.14285714285714285</v>
      </c>
      <c r="I10" s="6">
        <v>0.61904761904761907</v>
      </c>
      <c r="J10" s="6">
        <v>9.5238095238095233E-2</v>
      </c>
      <c r="K10" s="16">
        <v>0</v>
      </c>
      <c r="M10" s="140" t="s">
        <v>207</v>
      </c>
      <c r="N10" s="146">
        <v>19</v>
      </c>
      <c r="O10" s="143">
        <v>0.16</v>
      </c>
      <c r="P10" s="8">
        <v>0.37</v>
      </c>
      <c r="Q10" s="8">
        <v>0.21</v>
      </c>
      <c r="R10" s="8">
        <v>0.21</v>
      </c>
      <c r="S10" s="8">
        <v>0.05</v>
      </c>
    </row>
    <row r="11" spans="2:19" ht="19.5" customHeight="1" x14ac:dyDescent="0.25">
      <c r="B11" s="42" t="s">
        <v>6</v>
      </c>
      <c r="C11" s="43">
        <v>5</v>
      </c>
      <c r="D11" s="51">
        <v>0.4</v>
      </c>
      <c r="E11" s="51">
        <v>0</v>
      </c>
      <c r="F11" s="51">
        <v>0</v>
      </c>
      <c r="G11" s="51">
        <v>0.2</v>
      </c>
      <c r="H11" s="51">
        <v>0</v>
      </c>
      <c r="I11" s="51">
        <v>0.4</v>
      </c>
      <c r="J11" s="51">
        <v>0.4</v>
      </c>
      <c r="K11" s="52">
        <v>0</v>
      </c>
      <c r="M11" s="38" t="s">
        <v>208</v>
      </c>
      <c r="N11" s="11">
        <v>26</v>
      </c>
      <c r="O11" s="144">
        <v>3.8461538461538464E-2</v>
      </c>
      <c r="P11" s="6">
        <v>0.34615384615384615</v>
      </c>
      <c r="Q11" s="6">
        <v>0.30769230769230771</v>
      </c>
      <c r="R11" s="6">
        <v>0.23076923076923078</v>
      </c>
      <c r="S11" s="6">
        <v>7.6923076923076927E-2</v>
      </c>
    </row>
    <row r="12" spans="2:19" ht="34.5" customHeight="1" thickBot="1" x14ac:dyDescent="0.3">
      <c r="B12" s="46" t="s">
        <v>164</v>
      </c>
      <c r="C12" s="285">
        <v>4</v>
      </c>
      <c r="D12" s="289">
        <v>0.5</v>
      </c>
      <c r="E12" s="289">
        <v>0.25</v>
      </c>
      <c r="F12" s="289">
        <v>0.25</v>
      </c>
      <c r="G12" s="289">
        <v>0</v>
      </c>
      <c r="H12" s="289">
        <v>0</v>
      </c>
      <c r="I12" s="289">
        <v>0.25</v>
      </c>
      <c r="J12" s="289">
        <v>0.5</v>
      </c>
      <c r="K12" s="289">
        <v>0</v>
      </c>
      <c r="M12" s="101" t="s">
        <v>209</v>
      </c>
      <c r="N12" s="147">
        <f>SUM(N6:N11)</f>
        <v>388</v>
      </c>
      <c r="O12" s="145">
        <v>0.44215938303341901</v>
      </c>
      <c r="P12" s="141">
        <v>0.24935732647814909</v>
      </c>
      <c r="Q12" s="141">
        <v>0.13881748071979436</v>
      </c>
      <c r="R12" s="141">
        <v>0.10539845758354756</v>
      </c>
      <c r="S12" s="141">
        <v>6.1696658097686374E-2</v>
      </c>
    </row>
    <row r="13" spans="2:19" ht="15.75" x14ac:dyDescent="0.25">
      <c r="B13" s="47" t="s">
        <v>163</v>
      </c>
      <c r="C13" s="286"/>
      <c r="D13" s="290"/>
      <c r="E13" s="290"/>
      <c r="F13" s="290"/>
      <c r="G13" s="290"/>
      <c r="H13" s="290"/>
      <c r="I13" s="290"/>
      <c r="J13" s="290"/>
      <c r="K13" s="290"/>
      <c r="M13" s="130" t="s">
        <v>196</v>
      </c>
    </row>
    <row r="14" spans="2:19" ht="19.5" customHeight="1" x14ac:dyDescent="0.25">
      <c r="B14" s="42" t="s">
        <v>7</v>
      </c>
      <c r="C14" s="43">
        <v>6</v>
      </c>
      <c r="D14" s="52">
        <v>0.66666700000000001</v>
      </c>
      <c r="E14" s="52">
        <v>0</v>
      </c>
      <c r="F14" s="52">
        <v>0</v>
      </c>
      <c r="G14" s="52">
        <v>0</v>
      </c>
      <c r="H14" s="52">
        <v>0.16666700000000001</v>
      </c>
      <c r="I14" s="52">
        <v>0.33333299999999999</v>
      </c>
      <c r="J14" s="52">
        <v>0.33333299999999999</v>
      </c>
      <c r="K14" s="52">
        <v>0</v>
      </c>
      <c r="M14" s="148" t="s">
        <v>213</v>
      </c>
    </row>
    <row r="15" spans="2:19" ht="19.5" customHeight="1" x14ac:dyDescent="0.25">
      <c r="B15" s="41" t="s">
        <v>8</v>
      </c>
      <c r="C15" s="29">
        <v>5</v>
      </c>
      <c r="D15" s="53">
        <v>0.2</v>
      </c>
      <c r="E15" s="53">
        <v>0.2</v>
      </c>
      <c r="F15" s="53">
        <v>0</v>
      </c>
      <c r="G15" s="53">
        <v>0</v>
      </c>
      <c r="H15" s="53">
        <v>0.2</v>
      </c>
      <c r="I15" s="53">
        <v>0.6</v>
      </c>
      <c r="J15" s="53">
        <v>0.4</v>
      </c>
      <c r="K15" s="53">
        <v>0</v>
      </c>
    </row>
    <row r="16" spans="2:19" ht="19.5" customHeight="1" x14ac:dyDescent="0.25">
      <c r="B16" s="42" t="s">
        <v>9</v>
      </c>
      <c r="C16" s="43">
        <v>61</v>
      </c>
      <c r="D16" s="52">
        <v>0.55737700000000001</v>
      </c>
      <c r="E16" s="52">
        <v>0.14754100000000001</v>
      </c>
      <c r="F16" s="52">
        <v>6.5573999999999993E-2</v>
      </c>
      <c r="G16" s="52">
        <v>9.8361000000000004E-2</v>
      </c>
      <c r="H16" s="52">
        <v>4.9180000000000001E-2</v>
      </c>
      <c r="I16" s="52">
        <v>0.36065599999999998</v>
      </c>
      <c r="J16" s="52">
        <v>0.36065599999999998</v>
      </c>
      <c r="K16" s="52">
        <v>0.14754100000000001</v>
      </c>
    </row>
    <row r="17" spans="2:11" ht="19.5" customHeight="1" x14ac:dyDescent="0.25">
      <c r="B17" s="41" t="s">
        <v>170</v>
      </c>
      <c r="C17" s="29">
        <v>2</v>
      </c>
      <c r="D17" s="53">
        <v>0.5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0.5</v>
      </c>
      <c r="K17" s="53">
        <v>0</v>
      </c>
    </row>
    <row r="18" spans="2:11" ht="19.5" customHeight="1" x14ac:dyDescent="0.25">
      <c r="B18" s="42" t="s">
        <v>171</v>
      </c>
      <c r="C18" s="43">
        <v>6</v>
      </c>
      <c r="D18" s="52">
        <v>0.33333299999999999</v>
      </c>
      <c r="E18" s="52">
        <v>0</v>
      </c>
      <c r="F18" s="52">
        <v>0</v>
      </c>
      <c r="G18" s="52">
        <v>0.33333299999999999</v>
      </c>
      <c r="H18" s="52">
        <v>0.16666700000000001</v>
      </c>
      <c r="I18" s="52">
        <v>0.33333299999999999</v>
      </c>
      <c r="J18" s="52">
        <v>0.66666700000000001</v>
      </c>
      <c r="K18" s="52">
        <v>0</v>
      </c>
    </row>
    <row r="19" spans="2:11" ht="19.5" customHeight="1" x14ac:dyDescent="0.25">
      <c r="B19" s="41" t="s">
        <v>10</v>
      </c>
      <c r="C19" s="29">
        <v>176</v>
      </c>
      <c r="D19" s="16">
        <v>0.31818181818181818</v>
      </c>
      <c r="E19" s="16">
        <v>6.8181818181818177E-2</v>
      </c>
      <c r="F19" s="16">
        <v>4.5454545454545456E-2</v>
      </c>
      <c r="G19" s="16">
        <v>6.8181818181818177E-2</v>
      </c>
      <c r="H19" s="16">
        <v>6.8181818181818177E-2</v>
      </c>
      <c r="I19" s="16">
        <v>0.23863636363636365</v>
      </c>
      <c r="J19" s="16">
        <v>0.57386363636363635</v>
      </c>
      <c r="K19" s="16">
        <v>0.23295454545454544</v>
      </c>
    </row>
    <row r="20" spans="2:11" ht="19.5" customHeight="1" x14ac:dyDescent="0.25">
      <c r="B20" s="42" t="s">
        <v>11</v>
      </c>
      <c r="C20" s="43">
        <v>3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1</v>
      </c>
      <c r="K20" s="45">
        <v>0</v>
      </c>
    </row>
    <row r="21" spans="2:11" ht="19.5" customHeight="1" x14ac:dyDescent="0.25">
      <c r="B21" s="41" t="s">
        <v>12</v>
      </c>
      <c r="C21" s="29">
        <v>5</v>
      </c>
      <c r="D21" s="16">
        <v>0.4</v>
      </c>
      <c r="E21" s="16">
        <v>0.2</v>
      </c>
      <c r="F21" s="16">
        <v>0.2</v>
      </c>
      <c r="G21" s="16">
        <v>0</v>
      </c>
      <c r="H21" s="16">
        <v>0</v>
      </c>
      <c r="I21" s="16">
        <v>0.8</v>
      </c>
      <c r="J21" s="16">
        <v>0.2</v>
      </c>
      <c r="K21" s="16">
        <v>0</v>
      </c>
    </row>
    <row r="22" spans="2:11" ht="19.5" customHeight="1" x14ac:dyDescent="0.25">
      <c r="B22" s="42" t="s">
        <v>13</v>
      </c>
      <c r="C22" s="43">
        <v>53</v>
      </c>
      <c r="D22" s="45">
        <v>0.62264150943396224</v>
      </c>
      <c r="E22" s="45">
        <v>0.26415094339622641</v>
      </c>
      <c r="F22" s="45">
        <v>0.15094339622641509</v>
      </c>
      <c r="G22" s="45">
        <v>0.11320754716981132</v>
      </c>
      <c r="H22" s="45">
        <v>5.6603773584905662E-2</v>
      </c>
      <c r="I22" s="45">
        <v>0.45283018867924529</v>
      </c>
      <c r="J22" s="45">
        <v>0.20754716981132076</v>
      </c>
      <c r="K22" s="45">
        <v>5.6603773584905662E-2</v>
      </c>
    </row>
    <row r="23" spans="2:11" ht="16.5" thickBot="1" x14ac:dyDescent="0.3">
      <c r="B23" s="48" t="s">
        <v>15</v>
      </c>
      <c r="C23" s="49">
        <v>400</v>
      </c>
      <c r="D23" s="50">
        <v>0.45250000000000001</v>
      </c>
      <c r="E23" s="50">
        <v>0.14749999999999999</v>
      </c>
      <c r="F23" s="50">
        <v>9.2499999999999999E-2</v>
      </c>
      <c r="G23" s="50">
        <v>8.7499999999999994E-2</v>
      </c>
      <c r="H23" s="50">
        <v>8.2500000000000004E-2</v>
      </c>
      <c r="I23" s="50">
        <v>0.34499999999999997</v>
      </c>
      <c r="J23" s="50">
        <v>0.43</v>
      </c>
      <c r="K23" s="50">
        <v>0.15</v>
      </c>
    </row>
    <row r="24" spans="2:11" ht="15.75" x14ac:dyDescent="0.25">
      <c r="B24" s="130" t="s">
        <v>196</v>
      </c>
      <c r="C24" s="12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4"/>
    </row>
  </sheetData>
  <mergeCells count="20">
    <mergeCell ref="C12:C13"/>
    <mergeCell ref="D12:D13"/>
    <mergeCell ref="E12:E13"/>
    <mergeCell ref="F12:F13"/>
    <mergeCell ref="G12:G13"/>
    <mergeCell ref="D6:D7"/>
    <mergeCell ref="I12:I13"/>
    <mergeCell ref="J12:J13"/>
    <mergeCell ref="K12:K13"/>
    <mergeCell ref="M4:S4"/>
    <mergeCell ref="H12:H13"/>
    <mergeCell ref="B4:K4"/>
    <mergeCell ref="K6:K7"/>
    <mergeCell ref="J6:J7"/>
    <mergeCell ref="I6:I7"/>
    <mergeCell ref="H6:H7"/>
    <mergeCell ref="G6:G7"/>
    <mergeCell ref="C6:C7"/>
    <mergeCell ref="F6:F7"/>
    <mergeCell ref="E6:E7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1CCF0"/>
  </sheetPr>
  <dimension ref="B1:AF30"/>
  <sheetViews>
    <sheetView workbookViewId="0">
      <selection activeCell="I25" sqref="I25"/>
    </sheetView>
  </sheetViews>
  <sheetFormatPr defaultColWidth="8.85546875" defaultRowHeight="15" x14ac:dyDescent="0.25"/>
  <cols>
    <col min="2" max="2" width="16.85546875" customWidth="1"/>
    <col min="3" max="3" width="17" customWidth="1"/>
    <col min="4" max="4" width="4.7109375" customWidth="1"/>
    <col min="5" max="5" width="17" customWidth="1"/>
    <col min="6" max="6" width="4.7109375" customWidth="1"/>
    <col min="7" max="7" width="17" customWidth="1"/>
    <col min="8" max="8" width="4.7109375" customWidth="1"/>
    <col min="9" max="9" width="17" customWidth="1"/>
    <col min="10" max="10" width="4.7109375" customWidth="1"/>
    <col min="11" max="11" width="17" customWidth="1"/>
    <col min="12" max="12" width="4.7109375" customWidth="1"/>
    <col min="13" max="13" width="17" customWidth="1"/>
    <col min="14" max="14" width="4.7109375" customWidth="1"/>
    <col min="15" max="15" width="17" customWidth="1"/>
    <col min="16" max="16" width="4.7109375" customWidth="1"/>
    <col min="17" max="17" width="17" customWidth="1"/>
    <col min="18" max="18" width="4.7109375" customWidth="1"/>
    <col min="19" max="19" width="17" customWidth="1"/>
    <col min="20" max="20" width="4.7109375" customWidth="1"/>
    <col min="21" max="21" width="17" customWidth="1"/>
    <col min="22" max="22" width="4.7109375" customWidth="1"/>
    <col min="23" max="23" width="17" customWidth="1"/>
    <col min="24" max="24" width="4.7109375" customWidth="1"/>
    <col min="25" max="25" width="17" customWidth="1"/>
    <col min="26" max="26" width="4.7109375" customWidth="1"/>
    <col min="27" max="27" width="17" customWidth="1"/>
    <col min="28" max="28" width="4.7109375" customWidth="1"/>
    <col min="29" max="29" width="17" customWidth="1"/>
    <col min="30" max="30" width="4.7109375" customWidth="1"/>
    <col min="31" max="31" width="17" customWidth="1"/>
    <col min="32" max="32" width="4.7109375" customWidth="1"/>
  </cols>
  <sheetData>
    <row r="1" spans="2:32" ht="21" customHeight="1" x14ac:dyDescent="0.25">
      <c r="B1" s="202" t="s">
        <v>214</v>
      </c>
      <c r="C1" s="206"/>
      <c r="D1" s="206"/>
      <c r="E1" s="206"/>
      <c r="F1" s="206"/>
      <c r="G1" s="206"/>
      <c r="H1" s="206"/>
      <c r="I1" s="207"/>
    </row>
    <row r="2" spans="2:32" ht="15" customHeight="1" thickBot="1" x14ac:dyDescent="0.3">
      <c r="B2" s="294" t="s">
        <v>223</v>
      </c>
      <c r="C2" s="295"/>
      <c r="D2" s="295"/>
      <c r="E2" s="295"/>
      <c r="F2" s="295"/>
      <c r="G2" s="295"/>
      <c r="H2" s="295"/>
      <c r="I2" s="296"/>
    </row>
    <row r="3" spans="2:32" x14ac:dyDescent="0.25">
      <c r="B3" s="219"/>
    </row>
    <row r="5" spans="2:32" ht="15.75" thickBot="1" x14ac:dyDescent="0.3"/>
    <row r="6" spans="2:32" ht="18.75" x14ac:dyDescent="0.25">
      <c r="B6" s="240" t="s">
        <v>222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</row>
    <row r="7" spans="2:32" ht="45" x14ac:dyDescent="0.25">
      <c r="B7" s="149" t="s">
        <v>185</v>
      </c>
      <c r="C7" s="150" t="s">
        <v>186</v>
      </c>
      <c r="D7" s="151" t="s">
        <v>169</v>
      </c>
      <c r="E7" s="152" t="s">
        <v>3</v>
      </c>
      <c r="F7" s="153" t="s">
        <v>169</v>
      </c>
      <c r="G7" s="154" t="s">
        <v>4</v>
      </c>
      <c r="H7" s="151" t="s">
        <v>169</v>
      </c>
      <c r="I7" s="152" t="s">
        <v>187</v>
      </c>
      <c r="J7" s="153" t="s">
        <v>169</v>
      </c>
      <c r="K7" s="154" t="s">
        <v>188</v>
      </c>
      <c r="L7" s="151" t="s">
        <v>169</v>
      </c>
      <c r="M7" s="152" t="s">
        <v>189</v>
      </c>
      <c r="N7" s="153" t="s">
        <v>169</v>
      </c>
      <c r="O7" s="154" t="s">
        <v>7</v>
      </c>
      <c r="P7" s="151" t="s">
        <v>169</v>
      </c>
      <c r="Q7" s="152" t="s">
        <v>8</v>
      </c>
      <c r="R7" s="153" t="s">
        <v>169</v>
      </c>
      <c r="S7" s="154" t="s">
        <v>9</v>
      </c>
      <c r="T7" s="151" t="s">
        <v>169</v>
      </c>
      <c r="U7" s="152" t="s">
        <v>11</v>
      </c>
      <c r="V7" s="153" t="s">
        <v>169</v>
      </c>
      <c r="W7" s="154" t="s">
        <v>190</v>
      </c>
      <c r="X7" s="151" t="s">
        <v>169</v>
      </c>
      <c r="Y7" s="152" t="s">
        <v>191</v>
      </c>
      <c r="Z7" s="153" t="s">
        <v>169</v>
      </c>
      <c r="AA7" s="154" t="s">
        <v>10</v>
      </c>
      <c r="AB7" s="151" t="s">
        <v>169</v>
      </c>
      <c r="AC7" s="152" t="s">
        <v>12</v>
      </c>
      <c r="AD7" s="153" t="s">
        <v>169</v>
      </c>
      <c r="AE7" s="154" t="s">
        <v>13</v>
      </c>
      <c r="AF7" s="151" t="s">
        <v>169</v>
      </c>
    </row>
    <row r="8" spans="2:32" x14ac:dyDescent="0.25">
      <c r="B8" s="155" t="s">
        <v>103</v>
      </c>
      <c r="C8" s="156"/>
      <c r="D8" s="157">
        <v>0</v>
      </c>
      <c r="E8" s="158"/>
      <c r="F8" s="159">
        <v>0</v>
      </c>
      <c r="G8" s="156"/>
      <c r="H8" s="157">
        <v>0</v>
      </c>
      <c r="I8" s="158"/>
      <c r="J8" s="159">
        <v>0</v>
      </c>
      <c r="K8" s="156">
        <v>20000</v>
      </c>
      <c r="L8" s="157">
        <v>2</v>
      </c>
      <c r="M8" s="158"/>
      <c r="N8" s="159">
        <v>0</v>
      </c>
      <c r="O8" s="156"/>
      <c r="P8" s="157">
        <v>0</v>
      </c>
      <c r="Q8" s="160"/>
      <c r="R8" s="159">
        <v>0</v>
      </c>
      <c r="S8" s="156">
        <v>17750</v>
      </c>
      <c r="T8" s="157">
        <v>2</v>
      </c>
      <c r="U8" s="160"/>
      <c r="V8" s="159">
        <v>0</v>
      </c>
      <c r="W8" s="168"/>
      <c r="X8" s="157">
        <v>0</v>
      </c>
      <c r="Y8" s="160"/>
      <c r="Z8" s="159">
        <v>0</v>
      </c>
      <c r="AA8" s="156">
        <v>33850</v>
      </c>
      <c r="AB8" s="157">
        <v>10</v>
      </c>
      <c r="AC8" s="160"/>
      <c r="AD8" s="159">
        <v>0</v>
      </c>
      <c r="AE8" s="168"/>
      <c r="AF8" s="157">
        <v>0</v>
      </c>
    </row>
    <row r="9" spans="2:32" x14ac:dyDescent="0.25">
      <c r="B9" s="155" t="s">
        <v>104</v>
      </c>
      <c r="C9" s="156">
        <v>39750</v>
      </c>
      <c r="D9" s="161">
        <v>2</v>
      </c>
      <c r="E9" s="158"/>
      <c r="F9" s="159">
        <v>0</v>
      </c>
      <c r="G9" s="156"/>
      <c r="H9" s="157">
        <v>0</v>
      </c>
      <c r="I9" s="158">
        <v>58000</v>
      </c>
      <c r="J9" s="159">
        <v>1</v>
      </c>
      <c r="K9" s="156">
        <v>60000</v>
      </c>
      <c r="L9" s="157">
        <v>1</v>
      </c>
      <c r="M9" s="158"/>
      <c r="N9" s="159">
        <v>0</v>
      </c>
      <c r="O9" s="156">
        <v>40500</v>
      </c>
      <c r="P9" s="157">
        <v>1</v>
      </c>
      <c r="Q9" s="160"/>
      <c r="R9" s="159">
        <v>0</v>
      </c>
      <c r="S9" s="156">
        <v>40875</v>
      </c>
      <c r="T9" s="157">
        <v>8</v>
      </c>
      <c r="U9" s="160"/>
      <c r="V9" s="159">
        <v>0</v>
      </c>
      <c r="W9" s="168"/>
      <c r="X9" s="157">
        <v>0</v>
      </c>
      <c r="Y9" s="160"/>
      <c r="Z9" s="159">
        <v>0</v>
      </c>
      <c r="AA9" s="156">
        <v>50550</v>
      </c>
      <c r="AB9" s="157">
        <v>20</v>
      </c>
      <c r="AC9" s="160"/>
      <c r="AD9" s="159">
        <v>0</v>
      </c>
      <c r="AE9" s="168"/>
      <c r="AF9" s="157">
        <v>0</v>
      </c>
    </row>
    <row r="10" spans="2:32" x14ac:dyDescent="0.25">
      <c r="B10" s="155" t="s">
        <v>105</v>
      </c>
      <c r="C10" s="156">
        <v>61000</v>
      </c>
      <c r="D10" s="157">
        <v>2</v>
      </c>
      <c r="E10" s="158"/>
      <c r="F10" s="159">
        <v>0</v>
      </c>
      <c r="G10" s="156"/>
      <c r="H10" s="157">
        <v>0</v>
      </c>
      <c r="I10" s="158"/>
      <c r="J10" s="159">
        <v>0</v>
      </c>
      <c r="K10" s="156"/>
      <c r="L10" s="157">
        <v>0</v>
      </c>
      <c r="M10" s="158"/>
      <c r="N10" s="159">
        <v>0</v>
      </c>
      <c r="O10" s="156"/>
      <c r="P10" s="157">
        <v>0</v>
      </c>
      <c r="Q10" s="160"/>
      <c r="R10" s="159">
        <v>0</v>
      </c>
      <c r="S10" s="156">
        <v>55600</v>
      </c>
      <c r="T10" s="157">
        <v>10</v>
      </c>
      <c r="U10" s="160"/>
      <c r="V10" s="159">
        <v>0</v>
      </c>
      <c r="W10" s="168"/>
      <c r="X10" s="157">
        <v>0</v>
      </c>
      <c r="Y10" s="160"/>
      <c r="Z10" s="159">
        <v>0</v>
      </c>
      <c r="AA10" s="156">
        <v>56308.823529411762</v>
      </c>
      <c r="AB10" s="157">
        <v>34</v>
      </c>
      <c r="AC10" s="160"/>
      <c r="AD10" s="159">
        <v>0</v>
      </c>
      <c r="AE10" s="156">
        <v>36000</v>
      </c>
      <c r="AF10" s="157">
        <v>2</v>
      </c>
    </row>
    <row r="11" spans="2:32" x14ac:dyDescent="0.25">
      <c r="B11" s="155" t="s">
        <v>106</v>
      </c>
      <c r="C11" s="156">
        <v>52500</v>
      </c>
      <c r="D11" s="157">
        <v>2</v>
      </c>
      <c r="E11" s="158"/>
      <c r="F11" s="159">
        <v>0</v>
      </c>
      <c r="G11" s="156"/>
      <c r="H11" s="157">
        <v>0</v>
      </c>
      <c r="I11" s="158"/>
      <c r="J11" s="159">
        <v>0</v>
      </c>
      <c r="K11" s="156"/>
      <c r="L11" s="157">
        <v>0</v>
      </c>
      <c r="M11" s="158"/>
      <c r="N11" s="159">
        <v>0</v>
      </c>
      <c r="O11" s="156"/>
      <c r="P11" s="157">
        <v>0</v>
      </c>
      <c r="Q11" s="158"/>
      <c r="R11" s="159">
        <v>0</v>
      </c>
      <c r="S11" s="156">
        <v>60000</v>
      </c>
      <c r="T11" s="157">
        <v>2</v>
      </c>
      <c r="U11" s="158"/>
      <c r="V11" s="159">
        <v>0</v>
      </c>
      <c r="W11" s="168"/>
      <c r="X11" s="157">
        <v>0</v>
      </c>
      <c r="Y11" s="158">
        <v>85000</v>
      </c>
      <c r="Z11" s="159">
        <v>1</v>
      </c>
      <c r="AA11" s="156">
        <v>55583.333333333336</v>
      </c>
      <c r="AB11" s="157">
        <v>18</v>
      </c>
      <c r="AC11" s="160"/>
      <c r="AD11" s="159">
        <v>0</v>
      </c>
      <c r="AE11" s="156">
        <v>36500</v>
      </c>
      <c r="AF11" s="157">
        <v>2</v>
      </c>
    </row>
    <row r="12" spans="2:32" x14ac:dyDescent="0.25">
      <c r="B12" s="155" t="s">
        <v>107</v>
      </c>
      <c r="C12" s="156">
        <v>76000</v>
      </c>
      <c r="D12" s="157">
        <v>2</v>
      </c>
      <c r="E12" s="158">
        <v>132000</v>
      </c>
      <c r="F12" s="159">
        <v>1</v>
      </c>
      <c r="G12" s="156">
        <v>37000</v>
      </c>
      <c r="H12" s="157">
        <v>1</v>
      </c>
      <c r="I12" s="158"/>
      <c r="J12" s="159">
        <v>0</v>
      </c>
      <c r="K12" s="156"/>
      <c r="L12" s="157">
        <v>0</v>
      </c>
      <c r="M12" s="158"/>
      <c r="N12" s="159">
        <v>0</v>
      </c>
      <c r="O12" s="156"/>
      <c r="P12" s="157">
        <v>0</v>
      </c>
      <c r="Q12" s="158"/>
      <c r="R12" s="159">
        <v>0</v>
      </c>
      <c r="S12" s="156">
        <v>88666.666666666672</v>
      </c>
      <c r="T12" s="157">
        <v>3</v>
      </c>
      <c r="U12" s="158">
        <v>70000</v>
      </c>
      <c r="V12" s="159">
        <v>1</v>
      </c>
      <c r="W12" s="168"/>
      <c r="X12" s="157">
        <v>0</v>
      </c>
      <c r="Y12" s="158"/>
      <c r="Z12" s="159">
        <v>0</v>
      </c>
      <c r="AA12" s="156">
        <v>68130.434782608689</v>
      </c>
      <c r="AB12" s="157">
        <v>23</v>
      </c>
      <c r="AC12" s="160"/>
      <c r="AD12" s="159">
        <v>0</v>
      </c>
      <c r="AE12" s="156">
        <v>30500</v>
      </c>
      <c r="AF12" s="157">
        <v>1</v>
      </c>
    </row>
    <row r="13" spans="2:32" x14ac:dyDescent="0.25">
      <c r="B13" s="155" t="s">
        <v>108</v>
      </c>
      <c r="C13" s="156">
        <v>32000</v>
      </c>
      <c r="D13" s="157">
        <v>1</v>
      </c>
      <c r="E13" s="158">
        <v>44000</v>
      </c>
      <c r="F13" s="159">
        <v>2</v>
      </c>
      <c r="G13" s="156"/>
      <c r="H13" s="157">
        <v>0</v>
      </c>
      <c r="I13" s="158"/>
      <c r="J13" s="159">
        <v>0</v>
      </c>
      <c r="K13" s="156"/>
      <c r="L13" s="157">
        <v>0</v>
      </c>
      <c r="M13" s="158"/>
      <c r="N13" s="159">
        <v>0</v>
      </c>
      <c r="O13" s="156"/>
      <c r="P13" s="157">
        <v>0</v>
      </c>
      <c r="Q13" s="158"/>
      <c r="R13" s="159">
        <v>0</v>
      </c>
      <c r="S13" s="156">
        <v>78562.5</v>
      </c>
      <c r="T13" s="157">
        <v>8</v>
      </c>
      <c r="U13" s="158"/>
      <c r="V13" s="159">
        <v>0</v>
      </c>
      <c r="W13" s="168"/>
      <c r="X13" s="157">
        <v>0</v>
      </c>
      <c r="Y13" s="158"/>
      <c r="Z13" s="159">
        <v>0</v>
      </c>
      <c r="AA13" s="156">
        <v>64578.947368421053</v>
      </c>
      <c r="AB13" s="157">
        <v>19</v>
      </c>
      <c r="AC13" s="160"/>
      <c r="AD13" s="159">
        <v>0</v>
      </c>
      <c r="AE13" s="156">
        <v>49937.5</v>
      </c>
      <c r="AF13" s="157">
        <v>8</v>
      </c>
    </row>
    <row r="14" spans="2:32" x14ac:dyDescent="0.25">
      <c r="B14" s="155" t="s">
        <v>109</v>
      </c>
      <c r="C14" s="156">
        <v>64000</v>
      </c>
      <c r="D14" s="157">
        <v>2</v>
      </c>
      <c r="E14" s="158">
        <v>63583.333333333336</v>
      </c>
      <c r="F14" s="159">
        <v>6</v>
      </c>
      <c r="G14" s="156"/>
      <c r="H14" s="157">
        <v>0</v>
      </c>
      <c r="I14" s="158"/>
      <c r="J14" s="159">
        <v>0</v>
      </c>
      <c r="K14" s="156"/>
      <c r="L14" s="157">
        <v>0</v>
      </c>
      <c r="M14" s="158"/>
      <c r="N14" s="159">
        <v>0</v>
      </c>
      <c r="O14" s="156">
        <v>44000</v>
      </c>
      <c r="P14" s="157">
        <v>1</v>
      </c>
      <c r="Q14" s="158"/>
      <c r="R14" s="159">
        <v>0</v>
      </c>
      <c r="S14" s="156">
        <v>80285.71428571429</v>
      </c>
      <c r="T14" s="157">
        <v>7</v>
      </c>
      <c r="U14" s="158">
        <v>53000</v>
      </c>
      <c r="V14" s="159">
        <v>1</v>
      </c>
      <c r="W14" s="168"/>
      <c r="X14" s="157">
        <v>0</v>
      </c>
      <c r="Y14" s="158"/>
      <c r="Z14" s="159">
        <v>0</v>
      </c>
      <c r="AA14" s="156">
        <v>89269.230769230766</v>
      </c>
      <c r="AB14" s="157">
        <v>13</v>
      </c>
      <c r="AC14" s="160"/>
      <c r="AD14" s="159">
        <v>0</v>
      </c>
      <c r="AE14" s="156">
        <v>44857.142857142855</v>
      </c>
      <c r="AF14" s="157">
        <v>7</v>
      </c>
    </row>
    <row r="15" spans="2:32" x14ac:dyDescent="0.25">
      <c r="B15" s="155" t="s">
        <v>110</v>
      </c>
      <c r="C15" s="156">
        <v>67000</v>
      </c>
      <c r="D15" s="157">
        <v>2</v>
      </c>
      <c r="E15" s="158">
        <v>74166.666666666672</v>
      </c>
      <c r="F15" s="159">
        <v>3</v>
      </c>
      <c r="G15" s="156"/>
      <c r="H15" s="157">
        <v>0</v>
      </c>
      <c r="I15" s="158">
        <v>65000</v>
      </c>
      <c r="J15" s="159">
        <v>1</v>
      </c>
      <c r="K15" s="156">
        <v>40000</v>
      </c>
      <c r="L15" s="157">
        <v>1</v>
      </c>
      <c r="M15" s="158">
        <v>52000</v>
      </c>
      <c r="N15" s="159">
        <v>2</v>
      </c>
      <c r="O15" s="156"/>
      <c r="P15" s="157">
        <v>0</v>
      </c>
      <c r="Q15" s="158">
        <v>56000</v>
      </c>
      <c r="R15" s="159">
        <v>1</v>
      </c>
      <c r="S15" s="156">
        <v>91300</v>
      </c>
      <c r="T15" s="157">
        <v>10</v>
      </c>
      <c r="U15" s="158"/>
      <c r="V15" s="159">
        <v>0</v>
      </c>
      <c r="W15" s="156">
        <v>72500</v>
      </c>
      <c r="X15" s="157">
        <v>1</v>
      </c>
      <c r="Y15" s="158">
        <v>75000</v>
      </c>
      <c r="Z15" s="159">
        <v>1</v>
      </c>
      <c r="AA15" s="156">
        <v>85184.210526315786</v>
      </c>
      <c r="AB15" s="157">
        <v>19</v>
      </c>
      <c r="AC15" s="160"/>
      <c r="AD15" s="159">
        <v>0</v>
      </c>
      <c r="AE15" s="156">
        <v>53000</v>
      </c>
      <c r="AF15" s="157">
        <v>18</v>
      </c>
    </row>
    <row r="16" spans="2:32" x14ac:dyDescent="0.25">
      <c r="B16" s="155" t="s">
        <v>111</v>
      </c>
      <c r="C16" s="156">
        <v>60000</v>
      </c>
      <c r="D16" s="157">
        <v>3</v>
      </c>
      <c r="E16" s="158">
        <v>66000</v>
      </c>
      <c r="F16" s="159">
        <v>1</v>
      </c>
      <c r="G16" s="156"/>
      <c r="H16" s="157">
        <v>0</v>
      </c>
      <c r="I16" s="158">
        <v>46571.428571428572</v>
      </c>
      <c r="J16" s="159">
        <v>7</v>
      </c>
      <c r="K16" s="156"/>
      <c r="L16" s="157">
        <v>0</v>
      </c>
      <c r="M16" s="158"/>
      <c r="N16" s="159">
        <v>0</v>
      </c>
      <c r="O16" s="156">
        <v>66000</v>
      </c>
      <c r="P16" s="157">
        <v>2</v>
      </c>
      <c r="Q16" s="158"/>
      <c r="R16" s="159">
        <v>0</v>
      </c>
      <c r="S16" s="156">
        <v>84833.333333333328</v>
      </c>
      <c r="T16" s="157">
        <v>6</v>
      </c>
      <c r="U16" s="158"/>
      <c r="V16" s="159">
        <v>0</v>
      </c>
      <c r="W16" s="168"/>
      <c r="X16" s="157">
        <v>0</v>
      </c>
      <c r="Y16" s="158">
        <v>57500</v>
      </c>
      <c r="Z16" s="159">
        <v>2</v>
      </c>
      <c r="AA16" s="156">
        <v>84166.666666666672</v>
      </c>
      <c r="AB16" s="157">
        <v>6</v>
      </c>
      <c r="AC16" s="160"/>
      <c r="AD16" s="159">
        <v>0</v>
      </c>
      <c r="AE16" s="156">
        <v>56785.714285714283</v>
      </c>
      <c r="AF16" s="157">
        <v>7</v>
      </c>
    </row>
    <row r="17" spans="2:32" x14ac:dyDescent="0.25">
      <c r="B17" s="155" t="s">
        <v>112</v>
      </c>
      <c r="C17" s="156">
        <v>75000</v>
      </c>
      <c r="D17" s="157">
        <v>1</v>
      </c>
      <c r="E17" s="158">
        <v>72000</v>
      </c>
      <c r="F17" s="159">
        <v>4</v>
      </c>
      <c r="G17" s="156">
        <v>62000</v>
      </c>
      <c r="H17" s="157">
        <v>4</v>
      </c>
      <c r="I17" s="158">
        <v>48000</v>
      </c>
      <c r="J17" s="159">
        <v>1</v>
      </c>
      <c r="K17" s="156"/>
      <c r="L17" s="157">
        <v>0</v>
      </c>
      <c r="M17" s="158"/>
      <c r="N17" s="159">
        <v>0</v>
      </c>
      <c r="O17" s="156"/>
      <c r="P17" s="157">
        <v>0</v>
      </c>
      <c r="Q17" s="158">
        <v>68750</v>
      </c>
      <c r="R17" s="159">
        <v>2</v>
      </c>
      <c r="S17" s="156">
        <v>100000</v>
      </c>
      <c r="T17" s="157">
        <v>1</v>
      </c>
      <c r="U17" s="158">
        <v>72000</v>
      </c>
      <c r="V17" s="159">
        <v>1</v>
      </c>
      <c r="W17" s="168"/>
      <c r="X17" s="157">
        <v>0</v>
      </c>
      <c r="Y17" s="158">
        <v>51000</v>
      </c>
      <c r="Z17" s="159">
        <v>1</v>
      </c>
      <c r="AA17" s="156">
        <v>100750</v>
      </c>
      <c r="AB17" s="157">
        <v>8</v>
      </c>
      <c r="AC17" s="158">
        <v>96000</v>
      </c>
      <c r="AD17" s="159">
        <v>1</v>
      </c>
      <c r="AE17" s="156">
        <v>58500</v>
      </c>
      <c r="AF17" s="157">
        <v>3</v>
      </c>
    </row>
    <row r="18" spans="2:32" x14ac:dyDescent="0.25">
      <c r="B18" s="155" t="s">
        <v>113</v>
      </c>
      <c r="C18" s="156">
        <v>115833.33333333333</v>
      </c>
      <c r="D18" s="157">
        <v>3</v>
      </c>
      <c r="E18" s="158">
        <v>69000</v>
      </c>
      <c r="F18" s="159">
        <v>2</v>
      </c>
      <c r="G18" s="156">
        <v>42500</v>
      </c>
      <c r="H18" s="157">
        <v>1</v>
      </c>
      <c r="I18" s="158">
        <v>54250</v>
      </c>
      <c r="J18" s="159">
        <v>6</v>
      </c>
      <c r="K18" s="156"/>
      <c r="L18" s="157">
        <v>0</v>
      </c>
      <c r="M18" s="158"/>
      <c r="N18" s="159">
        <v>0</v>
      </c>
      <c r="O18" s="156">
        <v>64000</v>
      </c>
      <c r="P18" s="157">
        <v>1</v>
      </c>
      <c r="Q18" s="158"/>
      <c r="R18" s="159">
        <v>0</v>
      </c>
      <c r="S18" s="156">
        <v>101000</v>
      </c>
      <c r="T18" s="157">
        <v>1</v>
      </c>
      <c r="U18" s="160"/>
      <c r="V18" s="159">
        <v>0</v>
      </c>
      <c r="W18" s="168"/>
      <c r="X18" s="157">
        <v>0</v>
      </c>
      <c r="Y18" s="158"/>
      <c r="Z18" s="159">
        <v>0</v>
      </c>
      <c r="AA18" s="156">
        <v>105000</v>
      </c>
      <c r="AB18" s="157">
        <v>2</v>
      </c>
      <c r="AC18" s="158">
        <v>87000</v>
      </c>
      <c r="AD18" s="159">
        <v>4</v>
      </c>
      <c r="AE18" s="156">
        <v>60500</v>
      </c>
      <c r="AF18" s="157">
        <v>1</v>
      </c>
    </row>
    <row r="19" spans="2:32" ht="15.75" thickBot="1" x14ac:dyDescent="0.3">
      <c r="B19" s="162" t="s">
        <v>192</v>
      </c>
      <c r="C19" s="163">
        <v>99833.333333333328</v>
      </c>
      <c r="D19" s="164">
        <v>6</v>
      </c>
      <c r="E19" s="165">
        <v>107000</v>
      </c>
      <c r="F19" s="166">
        <v>1</v>
      </c>
      <c r="G19" s="163"/>
      <c r="H19" s="164">
        <v>0</v>
      </c>
      <c r="I19" s="165">
        <v>70700</v>
      </c>
      <c r="J19" s="166">
        <v>5</v>
      </c>
      <c r="K19" s="163">
        <v>39000</v>
      </c>
      <c r="L19" s="164">
        <v>1</v>
      </c>
      <c r="M19" s="165">
        <v>72500</v>
      </c>
      <c r="N19" s="166">
        <v>2</v>
      </c>
      <c r="O19" s="163">
        <v>59000</v>
      </c>
      <c r="P19" s="164">
        <v>1</v>
      </c>
      <c r="Q19" s="165">
        <v>66500</v>
      </c>
      <c r="R19" s="166">
        <v>2</v>
      </c>
      <c r="S19" s="163">
        <v>145500</v>
      </c>
      <c r="T19" s="164">
        <v>1</v>
      </c>
      <c r="U19" s="167"/>
      <c r="V19" s="166">
        <v>0</v>
      </c>
      <c r="W19" s="169"/>
      <c r="X19" s="164">
        <v>0</v>
      </c>
      <c r="Y19" s="165">
        <v>74000</v>
      </c>
      <c r="Z19" s="166">
        <v>1</v>
      </c>
      <c r="AA19" s="163">
        <v>133000</v>
      </c>
      <c r="AB19" s="164">
        <v>3</v>
      </c>
      <c r="AC19" s="167"/>
      <c r="AD19" s="166">
        <v>0</v>
      </c>
      <c r="AE19" s="163">
        <v>45200</v>
      </c>
      <c r="AF19" s="164">
        <v>5</v>
      </c>
    </row>
    <row r="20" spans="2:32" ht="15.75" x14ac:dyDescent="0.25">
      <c r="B20" s="130" t="s">
        <v>196</v>
      </c>
    </row>
    <row r="30" spans="2:32" x14ac:dyDescent="0.25">
      <c r="C30" s="219"/>
    </row>
  </sheetData>
  <mergeCells count="2">
    <mergeCell ref="B6:AF6"/>
    <mergeCell ref="B2:I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</vt:lpstr>
      <vt:lpstr>Overall Demographics and Stats</vt:lpstr>
      <vt:lpstr>Compensation by Position</vt:lpstr>
      <vt:lpstr>Allowances by Position</vt:lpstr>
      <vt:lpstr>Benefits by Position</vt:lpstr>
      <vt:lpstr>Comp. by Wkly Contribution</vt:lpstr>
    </vt:vector>
  </TitlesOfParts>
  <Company>Abilene Christian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Wages</dc:creator>
  <cp:lastModifiedBy>Karissa Herchenroeder</cp:lastModifiedBy>
  <cp:lastPrinted>2014-05-07T14:18:28Z</cp:lastPrinted>
  <dcterms:created xsi:type="dcterms:W3CDTF">2014-05-07T00:17:02Z</dcterms:created>
  <dcterms:modified xsi:type="dcterms:W3CDTF">2018-11-09T19:48:44Z</dcterms:modified>
</cp:coreProperties>
</file>